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liação de Desempenho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">
      <text>
        <t xml:space="preserve">Art. 10. (...) § 1º Docentes ocupantes de cargos e/ou funções listados nos itens 6.1 a 6.6 da Categoria 6 (Administração, Assessoramento e Representação) da Tabela geral de avaliação do anexo desta Resolução, necessitarão cumprir 50% (cinquenta por cento) da pontuação mínima constante no inciso II;
§ 2º Docentes que, no interstício, gozaram de licença para parentalidade necessitarão cumprir 50% (cinquenta por cento) da pontuação mínima constante no inciso II;
§ 3º Docentes que, no interstício, tenham, simultaneamente, ocupado cargos e/ou funções referidos no §1º e gozado de licença para parentalidade necessitarão cumprir 50% (cinquenta por cento) da pontuação mínima constante no inciso II.</t>
      </text>
    </comment>
  </commentList>
</comments>
</file>

<file path=xl/sharedStrings.xml><?xml version="1.0" encoding="utf-8"?>
<sst xmlns="http://schemas.openxmlformats.org/spreadsheetml/2006/main" count="638" uniqueCount="372">
  <si>
    <t>Média das Avaliações de Desempenho Docente (MADD)</t>
  </si>
  <si>
    <t>Tabela de Pontos do Campus de Quixadá para Avaliação de Desempenho para Progressão Funcional e Promoção</t>
  </si>
  <si>
    <t>Pontuação mínima na Categoria 5 para promoção à, ou progressão na, classe de Professor Associado</t>
  </si>
  <si>
    <t>Dias de afastamento por licença gestante, adotante, paternidade ou por própria saúde no interstício</t>
  </si>
  <si>
    <r>
      <rPr>
        <rFont val="Calibri"/>
        <color theme="1"/>
        <sz val="11.0"/>
      </rPr>
      <t xml:space="preserve">O </t>
    </r>
    <r>
      <rPr>
        <rFont val="Calibri"/>
        <b/>
        <color theme="1"/>
        <sz val="11.0"/>
      </rPr>
      <t>Total de Pontos (TP)</t>
    </r>
    <r>
      <rPr>
        <rFont val="Calibri"/>
        <color theme="1"/>
        <sz val="11.0"/>
      </rPr>
      <t xml:space="preserve"> é a soma dos pontos obtidos na tabela abaixo com os dias de licença</t>
    </r>
  </si>
  <si>
    <t>CATEGORIA</t>
  </si>
  <si>
    <t>MÉTRICA</t>
  </si>
  <si>
    <t>PESO</t>
  </si>
  <si>
    <t>ATÉ</t>
  </si>
  <si>
    <t>REALIZADO</t>
  </si>
  <si>
    <t>PONTOS</t>
  </si>
  <si>
    <t>1. ENSINO SUPERIOR</t>
  </si>
  <si>
    <t>1.1</t>
  </si>
  <si>
    <t>Turmas em disciplinas com &lt;= 4 Alunos</t>
  </si>
  <si>
    <t>Por hora-aula</t>
  </si>
  <si>
    <t>-</t>
  </si>
  <si>
    <t>1.2</t>
  </si>
  <si>
    <t>Turmas em disciplinas com &gt;=5 Alunos e &lt;= 10 Alunos</t>
  </si>
  <si>
    <t>1.3</t>
  </si>
  <si>
    <t>Turmas em disciplinas com &gt;=11 Alunos e &lt;= 20 Alunos</t>
  </si>
  <si>
    <t>1.4</t>
  </si>
  <si>
    <t>Turmas em disciplinas com &gt;= 21 Alunos</t>
  </si>
  <si>
    <t>1.5</t>
  </si>
  <si>
    <t>Coordenar ACCS com até 10 agentes</t>
  </si>
  <si>
    <t>Por mês</t>
  </si>
  <si>
    <t>1.6</t>
  </si>
  <si>
    <t>Coordenar ACCS com &gt;=11 agentes e &lt;= 20 agentes</t>
  </si>
  <si>
    <t>1.7</t>
  </si>
  <si>
    <t>Coordenar ACCS com &gt;=21 agentes e &lt;= 30 agentes</t>
  </si>
  <si>
    <t>1.8</t>
  </si>
  <si>
    <t>Coordenar ACCS com &gt;=31 agentes</t>
  </si>
  <si>
    <t>1.9</t>
  </si>
  <si>
    <t>Integrar equipe de ACCS com até 10 agentes</t>
  </si>
  <si>
    <t>1.10</t>
  </si>
  <si>
    <t>Integrar equipe de ACCS com &gt;=11 agentes e &lt;= 20 agentes</t>
  </si>
  <si>
    <t>1.11</t>
  </si>
  <si>
    <t>Integrar equipe de ACCS com &gt;=21 agentes e &lt;= 30 agentes</t>
  </si>
  <si>
    <t>1.12</t>
  </si>
  <si>
    <t>Integrar equipe de ACCS com &gt;=31 agentes</t>
  </si>
  <si>
    <t>2. ORIENTAÇÕES</t>
  </si>
  <si>
    <t>2.1</t>
  </si>
  <si>
    <t>Orientador de Pós-Doutorado</t>
  </si>
  <si>
    <t>Por aluno x meses</t>
  </si>
  <si>
    <t>2.2</t>
  </si>
  <si>
    <t>Orientador de Doutorado em Programas da UFC</t>
  </si>
  <si>
    <t>Por aluno x ano</t>
  </si>
  <si>
    <t>2.3</t>
  </si>
  <si>
    <t>Orientador de Doutorado em Programas de outras IES</t>
  </si>
  <si>
    <t>2.4</t>
  </si>
  <si>
    <t>Co-Orientador de Doutorado em Programas da UFC</t>
  </si>
  <si>
    <t>2.5</t>
  </si>
  <si>
    <t>Co-Orientador de Doutorado em Programas de outras IES</t>
  </si>
  <si>
    <t>2.6</t>
  </si>
  <si>
    <t>Orientador de Mestrado em Programas da UFC</t>
  </si>
  <si>
    <t>2.7</t>
  </si>
  <si>
    <t>Orientador de Mestrado em Programas de outras IES</t>
  </si>
  <si>
    <t>2.8</t>
  </si>
  <si>
    <t>Co-Orientador de Mestrado em Programas da UFC</t>
  </si>
  <si>
    <t>2.9</t>
  </si>
  <si>
    <t>Co-Orientador de Mestrado em Programas de outras IES</t>
  </si>
  <si>
    <t>2.10</t>
  </si>
  <si>
    <t>Orientador de Componente Curricular Atividade Trabalho de Conclusão Curso e/ou Monografia</t>
  </si>
  <si>
    <t>Por aluno concluído</t>
  </si>
  <si>
    <t>2.11</t>
  </si>
  <si>
    <t>Orientador/Supervisor de  Componente Curricular Atividade Estágio Supervisionado</t>
  </si>
  <si>
    <t>2.12</t>
  </si>
  <si>
    <t>Orientador de Especialização na UFC e outras IES</t>
  </si>
  <si>
    <t>2.13</t>
  </si>
  <si>
    <t>Orientador de Bolsistas de Programas Institucionais</t>
  </si>
  <si>
    <t>Por aluno x semestre</t>
  </si>
  <si>
    <t>2.14</t>
  </si>
  <si>
    <t>Preceptoria de Residência</t>
  </si>
  <si>
    <t>2.15</t>
  </si>
  <si>
    <t>Instrutor de Curso de Formação Docente</t>
  </si>
  <si>
    <t>Por aluno x curso</t>
  </si>
  <si>
    <t>3. BANCAS EXAMINADORAS E COMISSÕES DE AVALIAÇÃO</t>
  </si>
  <si>
    <t>3.1</t>
  </si>
  <si>
    <t>Concurso público</t>
  </si>
  <si>
    <t>Por banca</t>
  </si>
  <si>
    <t>3.2</t>
  </si>
  <si>
    <t>Comissão de Seleção de Professor Substituto,Temporário e Visitante</t>
  </si>
  <si>
    <t>3.3</t>
  </si>
  <si>
    <t>Secretário de Concurso para Docente</t>
  </si>
  <si>
    <t>Por concurso</t>
  </si>
  <si>
    <t>3.4</t>
  </si>
  <si>
    <t>Comissão de Avaliação em estágio probatório, progressão e promoção</t>
  </si>
  <si>
    <t>Por comissão</t>
  </si>
  <si>
    <t>3.5</t>
  </si>
  <si>
    <t>Tese de doutorado (excluindo o orientador)</t>
  </si>
  <si>
    <t>3.6</t>
  </si>
  <si>
    <t>Dissertação de mestrado (excluindo o orientador)</t>
  </si>
  <si>
    <t>3.7</t>
  </si>
  <si>
    <t>Qualificação de Doutorado (excluindo o orientador)</t>
  </si>
  <si>
    <t>3.8</t>
  </si>
  <si>
    <t>Qualificação de Mestrado (excluindo o orientador)</t>
  </si>
  <si>
    <t>3.9</t>
  </si>
  <si>
    <t>Trabalho de Conclusão de Curso (excluindo o orientador)</t>
  </si>
  <si>
    <t>3.10</t>
  </si>
  <si>
    <t>Defesa de Especialização na UFC e outras IES (excluindo o orientador)</t>
  </si>
  <si>
    <t>3.11</t>
  </si>
  <si>
    <t>Participação em Comitês de Programa Nacional e Internacional</t>
  </si>
  <si>
    <t>Por comitê</t>
  </si>
  <si>
    <t>3.12</t>
  </si>
  <si>
    <t>Participação em Conselho Editorial de Revistas e Livros</t>
  </si>
  <si>
    <t>Por conselho</t>
  </si>
  <si>
    <t>3.13</t>
  </si>
  <si>
    <r>
      <rPr>
        <rFont val="Calibri"/>
        <color theme="1"/>
        <sz val="11.0"/>
      </rPr>
      <t>Revisor/Parecerista a</t>
    </r>
    <r>
      <rPr>
        <rFont val="Calibri"/>
        <i/>
        <color theme="1"/>
        <sz val="11.0"/>
      </rPr>
      <t>d hoc</t>
    </r>
    <r>
      <rPr>
        <rFont val="Calibri"/>
        <color theme="1"/>
        <sz val="11.0"/>
      </rPr>
      <t>, inclusive de programas institucionais regidos por Edital e de projetos submetidos ao Comitê de Ética</t>
    </r>
  </si>
  <si>
    <t>Por parecer</t>
  </si>
  <si>
    <t>3.14</t>
  </si>
  <si>
    <t>Avaliador de eventos acadêmicos/científicos</t>
  </si>
  <si>
    <t>Por evento</t>
  </si>
  <si>
    <t>3.15</t>
  </si>
  <si>
    <t>Seleção de Alunos para Curso de Pós-graduação Stricto-Sensu e outras IES</t>
  </si>
  <si>
    <t>3.16</t>
  </si>
  <si>
    <t>Seleção de Bolsistas em Programas Institucionais e outras IES</t>
  </si>
  <si>
    <t>4. CURSOS E ESTÁGIOS</t>
  </si>
  <si>
    <t>4.1</t>
  </si>
  <si>
    <r>
      <rPr>
        <rFont val="Calibri"/>
        <color theme="1"/>
        <sz val="11.0"/>
      </rPr>
      <t xml:space="preserve">Estágio de </t>
    </r>
    <r>
      <rPr>
        <rFont val="Calibri"/>
        <color theme="1"/>
        <sz val="11.0"/>
      </rPr>
      <t>Pós-Doutorado</t>
    </r>
    <r>
      <rPr>
        <rFont val="Calibri"/>
        <color theme="1"/>
        <sz val="11.0"/>
      </rPr>
      <t xml:space="preserve"> ou atuação como Professor Visitante</t>
    </r>
  </si>
  <si>
    <t>Por cada um Concluído</t>
  </si>
  <si>
    <t>4.2</t>
  </si>
  <si>
    <t>Título de doutor</t>
  </si>
  <si>
    <t>Por título</t>
  </si>
  <si>
    <t>4.3</t>
  </si>
  <si>
    <t>Grau de mestre</t>
  </si>
  <si>
    <t>4.4</t>
  </si>
  <si>
    <t>Residência Médica</t>
  </si>
  <si>
    <t>Por certificado</t>
  </si>
  <si>
    <t>4.5</t>
  </si>
  <si>
    <r>
      <rPr>
        <rFont val="Calibri"/>
        <color theme="1"/>
        <sz val="11.0"/>
      </rPr>
      <t>Créditos Obtidos em pós-graduação s</t>
    </r>
    <r>
      <rPr>
        <rFont val="Calibri"/>
        <i/>
        <color theme="1"/>
        <sz val="11.0"/>
      </rPr>
      <t>tricto-sensu</t>
    </r>
  </si>
  <si>
    <t>Por crédito</t>
  </si>
  <si>
    <t>4.6</t>
  </si>
  <si>
    <t>Certificado de especialização</t>
  </si>
  <si>
    <t>4.7</t>
  </si>
  <si>
    <t>Curso de atualização/capacitação</t>
  </si>
  <si>
    <t>Por curso</t>
  </si>
  <si>
    <t>4.8</t>
  </si>
  <si>
    <t>Participação em eventos nacionais científicos, esportivos, artísticos ou culturais</t>
  </si>
  <si>
    <t>4.9</t>
  </si>
  <si>
    <t>Participação em eventos internacionais científicos, esportivos, artísticos ou culturais</t>
  </si>
  <si>
    <t>4.10</t>
  </si>
  <si>
    <t>Missão de trabalho, científica, de ensino, de pesquisa, de extensão, de inovação ou desenvolvimento tecnológico em outra instituição</t>
  </si>
  <si>
    <t>Por atividade</t>
  </si>
  <si>
    <t>4.11</t>
  </si>
  <si>
    <t>Cursos de Formação Docente</t>
  </si>
  <si>
    <t>4.12</t>
  </si>
  <si>
    <t>Participação em eventos e cursos formativos sobre Extensão promovidos pela PREX/UFC ou por Pró-reitorias de Extensão de outras IES</t>
  </si>
  <si>
    <t>Por evento/curso</t>
  </si>
  <si>
    <t>5. PRODUÇÃO EXTENSIONISTA E/OU PRODUÇÃO CIENTÍFICA, DE 
INOVAÇÃO, TÉCNICA, ARTÍSTICA OU CULTURAL VINCULADAS AOS 
INTERESSES INSTITUCIONAIS</t>
  </si>
  <si>
    <t>5.1</t>
  </si>
  <si>
    <t>Coordenador(a) de Programa ou Projeto institucional cadastrado em Pró-Reitoria ou instância competente da UFC ou aprovado por agência fomento</t>
  </si>
  <si>
    <t>Por projeto/ semestre</t>
  </si>
  <si>
    <t>5.2</t>
  </si>
  <si>
    <t>Coordenador(a) de Prestação de serviço cadastrado em Pró-Reitoria ou instância competente da UFC ou aprovado por agência fomento</t>
  </si>
  <si>
    <t>5.3</t>
  </si>
  <si>
    <t>Coordenador(a) de Curso ou Evento cadastrado em Pró-Reitoria ou instância competente da UFC ou aprovado por agência fomento</t>
  </si>
  <si>
    <t>Por projeto/ Por hora</t>
  </si>
  <si>
    <t>5.4</t>
  </si>
  <si>
    <t>Colaborador(a) em Programa ou Projeto cadastrado em Pró-Reitoria ou instância competente da UFC ou aprovado por agência fomento</t>
  </si>
  <si>
    <t>5.5</t>
  </si>
  <si>
    <t>Colaborador(a)/ Participante regular em Prestação de Serviço cadastrada em Pró-Reitoria ou instância competente da UFC ou aprovado por agência fomento</t>
  </si>
  <si>
    <t>Por ação concluída</t>
  </si>
  <si>
    <t>5.6</t>
  </si>
  <si>
    <t>Participação na equipe organizadora de Curso ou Evento cadastrado em Pró-Reitoria ou instância competente da UFC ou aprovado por agência fomento</t>
  </si>
  <si>
    <t>5.7</t>
  </si>
  <si>
    <t>Ministração de curso ou oficina cadastrado em Pró-Reitoria ou instância competente da UFC ou aprovado por agência fomento</t>
  </si>
  <si>
    <t>5.8</t>
  </si>
  <si>
    <t>Produção científica, técnica, artística, cultural ou de inovação com premiação internacional</t>
  </si>
  <si>
    <t>Por prêmio recebido</t>
  </si>
  <si>
    <t>5.9</t>
  </si>
  <si>
    <t>Produção científica, técnica, artística, cultural ou de inovação com premiação nacional</t>
  </si>
  <si>
    <t>5.10</t>
  </si>
  <si>
    <t>Produção científica, técnica, artística, cultural ou de inovação com premiação regional/local</t>
  </si>
  <si>
    <t>5.11</t>
  </si>
  <si>
    <t>Coordenador(a) ou colaborador(a) de ação de extensão com premiação internacional</t>
  </si>
  <si>
    <t>5.12</t>
  </si>
  <si>
    <t>Coordenador(a) ou colaborador(a) de ação de extensão com premiação nacional</t>
  </si>
  <si>
    <t>5.13</t>
  </si>
  <si>
    <t>Coordenador(a) ou colaborador(a) de ação de extensão com premiação regional ou local</t>
  </si>
  <si>
    <t>5.14</t>
  </si>
  <si>
    <t>Artigos completos em anais estratificados em A1 pela Unidade Acadêmica</t>
  </si>
  <si>
    <t>Por artigo</t>
  </si>
  <si>
    <t>5.15</t>
  </si>
  <si>
    <t>Artigos completos em anais estratificados em A2 pela Unidade Acadêmica</t>
  </si>
  <si>
    <t>5.16</t>
  </si>
  <si>
    <t>Artigos completos em anais estratificados em A3 pela Unidade Acadêmica</t>
  </si>
  <si>
    <t>5.17</t>
  </si>
  <si>
    <t>Artigos completos em anais estratificados em A4 pela Unidade Acadêmica</t>
  </si>
  <si>
    <t>5.18</t>
  </si>
  <si>
    <t>Artigos completos em anais estratificados em A5 pela Unidade Acadêmica</t>
  </si>
  <si>
    <t>5.19</t>
  </si>
  <si>
    <t>Artigos completos em anais estratificados em A6 pela Unidade Acadêmica</t>
  </si>
  <si>
    <t>5.20</t>
  </si>
  <si>
    <t>Artigos completos em anais estratificados em A7 pela Unidade Acadêmica</t>
  </si>
  <si>
    <t>5.21</t>
  </si>
  <si>
    <t>Artigos completos em anais estratificados em A8 pela Unidade Acadêmica</t>
  </si>
  <si>
    <t>5.22</t>
  </si>
  <si>
    <t>Resumos e resumos estendidos em anais estratificados em A1 pela Unidade Acadêmica</t>
  </si>
  <si>
    <t>Por resumo</t>
  </si>
  <si>
    <t>5.23</t>
  </si>
  <si>
    <t>Resumos e resumos estendidos em anais estratificados em A2 pela Unidade Acadêmica</t>
  </si>
  <si>
    <t>5.24</t>
  </si>
  <si>
    <t>Resumos e resumos estendidos em anais estratificados em A3 pela Unidade Acadêmica</t>
  </si>
  <si>
    <t>5.25</t>
  </si>
  <si>
    <t>Resumos e resumos estendidos em anais estratificados em A4 pela Unidade Acadêmica</t>
  </si>
  <si>
    <t>5.26</t>
  </si>
  <si>
    <t>Resumos e resumos estendidos em anais estratificados em A5 pela Unidade Acadêmica</t>
  </si>
  <si>
    <t>5.27</t>
  </si>
  <si>
    <t>Resumos e resumos estendidos em anais estratificados em A6 pela Unidade Acadêmica</t>
  </si>
  <si>
    <t>5.28</t>
  </si>
  <si>
    <t>Resumos e resumos estendidos em anais estratificados em A7 pela Unidade Acadêmica</t>
  </si>
  <si>
    <t>5.29</t>
  </si>
  <si>
    <t>Resumos e resumos estendidos em anais estratificados em A8 pela Unidade Acadêmica</t>
  </si>
  <si>
    <t>5.30</t>
  </si>
  <si>
    <t>Artigos publicados em periódicos estratificados em A1 pela Unidade Acadêmica</t>
  </si>
  <si>
    <t>5.31</t>
  </si>
  <si>
    <t>Artigos publicados em periódicos estratificados em A2 pela Unidade Acadêmica</t>
  </si>
  <si>
    <t>5.32</t>
  </si>
  <si>
    <t>Artigos publicados em periódicos estratificados em A3 pela Unidade Acadêmica</t>
  </si>
  <si>
    <t>5.33</t>
  </si>
  <si>
    <t>Artigos publicados em periódicos estratificados em A4 pela Unidade Acadêmica</t>
  </si>
  <si>
    <t>5.34</t>
  </si>
  <si>
    <t>Artigos publicados em periódicos estratificados em A5 pela Unidade Acadêmica</t>
  </si>
  <si>
    <t>5.35</t>
  </si>
  <si>
    <t>Artigos publicados em periódicos estratificados em A6 pela Unidade Acadêmica</t>
  </si>
  <si>
    <t>5.36</t>
  </si>
  <si>
    <t>Artigos publicados em periódicos estratificados em A7 pela Unidade Acadêmica</t>
  </si>
  <si>
    <t>5.37</t>
  </si>
  <si>
    <t>Artigos publicados em periódicos estratificados em A8 pela Unidade Acadêmica</t>
  </si>
  <si>
    <t>5.38</t>
  </si>
  <si>
    <t>Tradução de artigo em periódico</t>
  </si>
  <si>
    <t>5.39</t>
  </si>
  <si>
    <t>Livro Publicado (acima de 49 páginas)</t>
  </si>
  <si>
    <t>Por livro</t>
  </si>
  <si>
    <t>5.40</t>
  </si>
  <si>
    <t>Livro Publicado com Comitê Editorial</t>
  </si>
  <si>
    <t>5.41</t>
  </si>
  <si>
    <t>Organização ou coordenação de livro ou revista especializada</t>
  </si>
  <si>
    <t>Por livro ou revista</t>
  </si>
  <si>
    <t>5.42</t>
  </si>
  <si>
    <t>Capítulo de livro publicado</t>
  </si>
  <si>
    <t>Por capítulo</t>
  </si>
  <si>
    <t>5.43</t>
  </si>
  <si>
    <t>Capítulo livro publicado com comitê editorial</t>
  </si>
  <si>
    <t>5.44</t>
  </si>
  <si>
    <t>Tradução de livro (acima de 49 páginas)</t>
  </si>
  <si>
    <t>Por livro traduzido</t>
  </si>
  <si>
    <t>5.45</t>
  </si>
  <si>
    <t>Tradução de livro com comitê editorial</t>
  </si>
  <si>
    <t>Por capítulo de livro traduzido</t>
  </si>
  <si>
    <t>5.46</t>
  </si>
  <si>
    <t>Tradução de capítulo de livro publicado</t>
  </si>
  <si>
    <t>5.47</t>
  </si>
  <si>
    <t>Tradução de capítulo de livro publicado com comitê editorial</t>
  </si>
  <si>
    <t>5.48</t>
  </si>
  <si>
    <r>
      <rPr>
        <rFont val="Calibri"/>
        <color theme="1"/>
        <sz val="11.0"/>
      </rPr>
      <t xml:space="preserve">Resenha de livro </t>
    </r>
    <r>
      <rPr>
        <rFont val="Calibri"/>
        <color theme="1"/>
        <sz val="11.0"/>
      </rPr>
      <t>ou</t>
    </r>
    <r>
      <rPr>
        <rFont val="Calibri"/>
        <color theme="1"/>
        <sz val="11.0"/>
      </rPr>
      <t xml:space="preserve"> revisão de livro</t>
    </r>
  </si>
  <si>
    <r>
      <rPr>
        <rFont val="Calibri"/>
        <color theme="1"/>
        <sz val="11.0"/>
      </rPr>
      <t xml:space="preserve">Por resenha </t>
    </r>
    <r>
      <rPr>
        <rFont val="Calibri"/>
        <color theme="1"/>
        <sz val="11.0"/>
      </rPr>
      <t>ou</t>
    </r>
    <r>
      <rPr>
        <rFont val="Calibri"/>
        <color theme="1"/>
        <sz val="11.0"/>
      </rPr>
      <t xml:space="preserve"> revisão de livro</t>
    </r>
  </si>
  <si>
    <t>5.49</t>
  </si>
  <si>
    <r>
      <rPr>
        <rFont val="Calibri"/>
        <color theme="1"/>
        <sz val="11.0"/>
      </rPr>
      <t xml:space="preserve">Resenha de livro </t>
    </r>
    <r>
      <rPr>
        <rFont val="Calibri"/>
        <color theme="1"/>
        <sz val="11.0"/>
      </rPr>
      <t>ou</t>
    </r>
    <r>
      <rPr>
        <rFont val="Calibri"/>
        <color theme="1"/>
        <sz val="11.0"/>
      </rPr>
      <t xml:space="preserve"> revisão de livro com comitê editorial</t>
    </r>
  </si>
  <si>
    <r>
      <rPr>
        <rFont val="Calibri"/>
        <color theme="1"/>
        <sz val="11.0"/>
      </rPr>
      <t xml:space="preserve">Por resenha </t>
    </r>
    <r>
      <rPr>
        <rFont val="Calibri"/>
        <color theme="1"/>
        <sz val="11.0"/>
      </rPr>
      <t>ou</t>
    </r>
    <r>
      <rPr>
        <rFont val="Calibri"/>
        <color theme="1"/>
        <sz val="11.0"/>
      </rPr>
      <t xml:space="preserve"> revisão de livro</t>
    </r>
  </si>
  <si>
    <t>5.50</t>
  </si>
  <si>
    <t>Outras produções bibliográficas (artigos ou colunas em jornal, revista, site etc.)</t>
  </si>
  <si>
    <t>Cada uma</t>
  </si>
  <si>
    <t>5.51</t>
  </si>
  <si>
    <t>Desenvolvimento de software no âmbito de projetos de ensino, pesquisa ou extensão vinculados à UFC</t>
  </si>
  <si>
    <t>Por software desenvolvido</t>
  </si>
  <si>
    <t>5.52</t>
  </si>
  <si>
    <t>Produto ou processo com registro definitivo de patente</t>
  </si>
  <si>
    <t>Cada um</t>
  </si>
  <si>
    <t>5.53</t>
  </si>
  <si>
    <t>Produto ou processo com depósito de patente</t>
  </si>
  <si>
    <t>5.54</t>
  </si>
  <si>
    <t>Licenciamento de patente nacional</t>
  </si>
  <si>
    <t>Por licenciamento</t>
  </si>
  <si>
    <t>5.55</t>
  </si>
  <si>
    <t>Licenciamento de patente internacional</t>
  </si>
  <si>
    <t>5.56</t>
  </si>
  <si>
    <t>Desenvolvimento de produto tecnológico</t>
  </si>
  <si>
    <t>5.57</t>
  </si>
  <si>
    <t>Desenvolvimento de processo tecnológico com registro em órgão específico</t>
  </si>
  <si>
    <t>5.58</t>
  </si>
  <si>
    <t>Elaboração de conteúdo via transição didática de disciplina/ módulo com carga horária EAD.</t>
  </si>
  <si>
    <t>Por disciplina/módulo</t>
  </si>
  <si>
    <t>5.59</t>
  </si>
  <si>
    <t>Outras produções técnicas, conforme normativas de Área da CAPES</t>
  </si>
  <si>
    <t>5.60</t>
  </si>
  <si>
    <t>Apresentação de palestra, conferência ou mesa redonda em âmbito internacional</t>
  </si>
  <si>
    <t>5.61</t>
  </si>
  <si>
    <t xml:space="preserve">Apresentação de palestra, conferência ou mesa redonda em âmbito nacional </t>
  </si>
  <si>
    <t>5.62</t>
  </si>
  <si>
    <r>
      <rPr>
        <rFont val="Calibri"/>
        <color theme="1"/>
        <sz val="11.0"/>
      </rPr>
      <t>Apresentação de palestra, conferência</t>
    </r>
    <r>
      <rPr>
        <rFont val="Calibri"/>
        <color theme="1"/>
        <sz val="11.0"/>
      </rPr>
      <t xml:space="preserve"> ou mesa redonda em âmbito regional/local</t>
    </r>
  </si>
  <si>
    <t>5.63</t>
  </si>
  <si>
    <t>Projeto financiado por agência de fomento/UFC/fundação, cadastrado em Pró-Reitoria ou instância competente da UFC</t>
  </si>
  <si>
    <t>Por projeto</t>
  </si>
  <si>
    <t>5.64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</si>
  <si>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internacional</t>
    </r>
    <r>
      <rPr>
        <rFont val="Calibri"/>
        <color theme="1"/>
        <sz val="11.0"/>
      </rPr>
      <t xml:space="preserve">, contempladas por seleção, edital ou convite e relacionadas à linha de pesquisa </t>
    </r>
    <r>
      <rPr>
        <rFont val="Calibri"/>
        <color theme="1"/>
        <sz val="11.0"/>
      </rPr>
      <t>ou de extensão</t>
    </r>
    <r>
      <rPr>
        <rFont val="Calibri"/>
        <color theme="1"/>
        <sz val="11.0"/>
      </rPr>
      <t xml:space="preserve"> na qual o docente atua</t>
    </r>
  </si>
  <si>
    <t>5.65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</si>
  <si>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nacional</t>
    </r>
    <r>
      <rPr>
        <rFont val="Calibri"/>
        <color theme="1"/>
        <sz val="11.0"/>
      </rPr>
      <t xml:space="preserve">, contempladas por seleção, edital ou convite e relacionadas à linha de pesquisa </t>
    </r>
    <r>
      <rPr>
        <rFont val="Calibri"/>
        <color theme="1"/>
        <sz val="11.0"/>
      </rPr>
      <t>ou de extensão</t>
    </r>
    <r>
      <rPr>
        <rFont val="Calibri"/>
        <color theme="1"/>
        <sz val="11.0"/>
      </rPr>
      <t xml:space="preserve"> na qual o docente atua</t>
    </r>
  </si>
  <si>
    <t>5.66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</si>
  <si>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regional</t>
    </r>
    <r>
      <rPr>
        <rFont val="Calibri"/>
        <color theme="1"/>
        <sz val="11.0"/>
      </rPr>
      <t xml:space="preserve">, contempladas por seleção, edital ou convite e relacionadas à linha de pesquisa </t>
    </r>
    <r>
      <rPr>
        <rFont val="Calibri"/>
        <color theme="1"/>
        <sz val="11.0"/>
      </rPr>
      <t>ou de extensão</t>
    </r>
    <r>
      <rPr>
        <rFont val="Calibri"/>
        <color theme="1"/>
        <sz val="11.0"/>
      </rPr>
      <t xml:space="preserve"> na qual o docente atua</t>
    </r>
  </si>
  <si>
    <t>5.67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</si>
  <si>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internacional ou nacional</t>
    </r>
    <r>
      <rPr>
        <rFont val="Calibri"/>
        <color theme="1"/>
        <sz val="11.0"/>
      </rPr>
      <t>, relacionadas à linha de pesquisa na qual o docente atua</t>
    </r>
  </si>
  <si>
    <t>5.68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</si>
  <si>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regional</t>
    </r>
    <r>
      <rPr>
        <rFont val="Calibri"/>
        <color theme="1"/>
        <sz val="11.0"/>
      </rPr>
      <t xml:space="preserve">, relacionadas à linha de pesquisa </t>
    </r>
    <r>
      <rPr>
        <rFont val="Calibri"/>
        <color theme="1"/>
        <sz val="11.0"/>
      </rPr>
      <t>ou de extensão</t>
    </r>
    <r>
      <rPr>
        <rFont val="Calibri"/>
        <color theme="1"/>
        <sz val="11.0"/>
      </rPr>
      <t xml:space="preserve"> na qual o docente atua</t>
    </r>
  </si>
  <si>
    <t>5.69</t>
  </si>
  <si>
    <r>
      <rPr>
        <rFont val="Calibri"/>
        <color theme="1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theme="1"/>
        <sz val="11.0"/>
      </rPr>
      <t>abrangência local</t>
    </r>
    <r>
      <rPr>
        <rFont val="Calibri"/>
        <color theme="1"/>
        <sz val="11.0"/>
      </rPr>
      <t>, relacionadas à linha de pesquisa na qual o docente atua</t>
    </r>
  </si>
  <si>
    <t>5.70</t>
  </si>
  <si>
    <t>Produções artísticas e/ou culturais realizadas no âmbito profissional sem vínculos explícitos com a linha de pesquisa na qual o docente atua</t>
  </si>
  <si>
    <t>5.71</t>
  </si>
  <si>
    <t>Organização de eventos internacionais</t>
  </si>
  <si>
    <t>5.72</t>
  </si>
  <si>
    <t>Organização de eventos nacionais</t>
  </si>
  <si>
    <t>5.73</t>
  </si>
  <si>
    <t>Organização de eventos regionais</t>
  </si>
  <si>
    <t>5.74</t>
  </si>
  <si>
    <t>Organização de eventos locais</t>
  </si>
  <si>
    <r>
      <rPr>
        <rFont val="Calibri"/>
        <b/>
        <color theme="1"/>
        <sz val="11.0"/>
      </rPr>
      <t>6.</t>
    </r>
    <r>
      <rPr>
        <rFont val="Calibri"/>
        <b/>
        <color theme="1"/>
        <sz val="11.0"/>
      </rPr>
      <t xml:space="preserve"> ADMINISTRAÇÃO, ASSESSORAMENTO E REPRESENTAÇÃO</t>
    </r>
  </si>
  <si>
    <t>6.1</t>
  </si>
  <si>
    <t>Reitor, vice-reitor, pró-reitor, pró-reitor adjunto, diretor de unidade acadêmica</t>
  </si>
  <si>
    <t>6.2</t>
  </si>
  <si>
    <t>Vice-Diretor, Coordenador de programas acadêmicos</t>
  </si>
  <si>
    <t>6.3</t>
  </si>
  <si>
    <t>Auditor, ouvidor, procurador</t>
  </si>
  <si>
    <t>6.4</t>
  </si>
  <si>
    <t>Cargo de direção na administração superior</t>
  </si>
  <si>
    <t>6.5</t>
  </si>
  <si>
    <t>Chefia de Departamento</t>
  </si>
  <si>
    <t>6.6</t>
  </si>
  <si>
    <r>
      <rPr>
        <rFont val="Calibri"/>
        <color theme="1"/>
        <sz val="11.0"/>
      </rPr>
      <t xml:space="preserve">Coordenador de curso de graduação ou pós-graduação </t>
    </r>
    <r>
      <rPr>
        <rFont val="Calibri"/>
        <i/>
        <color theme="1"/>
        <sz val="11.0"/>
      </rPr>
      <t>stricto sensu</t>
    </r>
  </si>
  <si>
    <t>6.7</t>
  </si>
  <si>
    <t>Subchefe de Departamento</t>
  </si>
  <si>
    <t>6.8</t>
  </si>
  <si>
    <r>
      <rPr>
        <rFont val="Calibri"/>
        <color theme="1"/>
        <sz val="11.0"/>
      </rPr>
      <t xml:space="preserve">Vice-coordenador de curso de graduação ou pós-graduação </t>
    </r>
    <r>
      <rPr>
        <rFont val="Calibri"/>
        <i/>
        <color theme="1"/>
        <sz val="11.0"/>
      </rPr>
      <t>stricto sensu</t>
    </r>
  </si>
  <si>
    <t>6.9</t>
  </si>
  <si>
    <t>Assessoria da administração superior da UFC</t>
  </si>
  <si>
    <t>6.10</t>
  </si>
  <si>
    <t>Função gratificada (FG) para gestão administrativa</t>
  </si>
  <si>
    <t>6.11</t>
  </si>
  <si>
    <t>Coordenador permanente designado por portaria de dirigente da UFC</t>
  </si>
  <si>
    <t>6.12</t>
  </si>
  <si>
    <t>Coordenador de setores da estrutura organizacional da Unidade Acadêmica designado por portaria do diretor da Unidade</t>
  </si>
  <si>
    <t>6.13</t>
  </si>
  <si>
    <t>Coordenação de Tutoria administrativa vinculado ao marco regulatório da EAD vigente</t>
  </si>
  <si>
    <t>6.14</t>
  </si>
  <si>
    <t>Presidente de comissão permanente designado por portaria da reitoria e/ou pró-reitoria da UFC</t>
  </si>
  <si>
    <t>6.15</t>
  </si>
  <si>
    <t>Participação em comissão permanente designado por portaria da reitoria e/ou pró-reitoria da UFC</t>
  </si>
  <si>
    <t>6.16</t>
  </si>
  <si>
    <r>
      <rPr>
        <rFont val="Calibri"/>
        <color theme="1"/>
        <sz val="11.0"/>
      </rPr>
      <t xml:space="preserve">Presidente de comissão permanente </t>
    </r>
    <r>
      <rPr>
        <rFont val="Calibri"/>
        <color theme="1"/>
        <sz val="11.0"/>
      </rPr>
      <t>da UFC</t>
    </r>
    <r>
      <rPr>
        <rFont val="Calibri"/>
        <color theme="1"/>
        <sz val="11.0"/>
      </rPr>
      <t xml:space="preserve"> designado por portaria </t>
    </r>
    <r>
      <rPr>
        <rFont val="Calibri"/>
        <color theme="1"/>
        <sz val="11.0"/>
      </rPr>
      <t>da diretoria da Unidade Acadêmica</t>
    </r>
  </si>
  <si>
    <t>6.17</t>
  </si>
  <si>
    <r>
      <rPr>
        <rFont val="Calibri"/>
        <color theme="1"/>
        <sz val="11.0"/>
      </rPr>
      <t xml:space="preserve">Participação em comissão permanente </t>
    </r>
    <r>
      <rPr>
        <rFont val="Calibri"/>
        <color theme="1"/>
        <sz val="11.0"/>
      </rPr>
      <t>da UFC</t>
    </r>
    <r>
      <rPr>
        <rFont val="Calibri"/>
        <color theme="1"/>
        <sz val="11.0"/>
      </rPr>
      <t xml:space="preserve"> designado por portaria </t>
    </r>
    <r>
      <rPr>
        <rFont val="Calibri"/>
        <color theme="1"/>
        <sz val="11.0"/>
      </rPr>
      <t>da diretoria da Unidade Acadêmica</t>
    </r>
  </si>
  <si>
    <t>6.18</t>
  </si>
  <si>
    <t>Presidente de comissão temporária (designada por portaria) da UFC, excetuando-se as Comissões discriminadas nos itens 3.1 a 3.4</t>
  </si>
  <si>
    <t>6.19</t>
  </si>
  <si>
    <t>Participação em comissão temporária (designada por portaria) da UFC, excetuando-se as Comissões discriminadas nos itens 3.1 a 3.4</t>
  </si>
  <si>
    <t>6.20</t>
  </si>
  <si>
    <t>Participação em núcleos e câmaras de ensino, pesquisa, extensão e governança da UFC, designados por portaria</t>
  </si>
  <si>
    <t>6.21</t>
  </si>
  <si>
    <t>Editores de Revista cadastrada no Portal de Periódicos da UFC</t>
  </si>
  <si>
    <t>Por revista/mês</t>
  </si>
  <si>
    <t>6.22</t>
  </si>
  <si>
    <r>
      <rPr>
        <rFont val="Calibri"/>
        <color theme="1"/>
        <sz val="11.0"/>
      </rPr>
      <t xml:space="preserve">Representantes </t>
    </r>
    <r>
      <rPr>
        <rFont val="Calibri"/>
        <color theme="1"/>
        <sz val="11.0"/>
      </rPr>
      <t>eleitos</t>
    </r>
    <r>
      <rPr>
        <rFont val="Calibri"/>
        <color theme="1"/>
        <sz val="11.0"/>
      </rPr>
      <t xml:space="preserve"> nos conselhos superiores da UFC</t>
    </r>
  </si>
  <si>
    <t>6.23</t>
  </si>
  <si>
    <t>Representantes docentes nos conselhos das unidades acadêmicas</t>
  </si>
  <si>
    <t>6.24</t>
  </si>
  <si>
    <r>
      <rPr>
        <rFont val="Calibri"/>
        <color theme="1"/>
        <sz val="11.0"/>
      </rPr>
      <t>Participação nos colegiados de cursos de graduação</t>
    </r>
    <r>
      <rPr>
        <rFont val="Calibri"/>
        <color theme="1"/>
        <sz val="11.0"/>
      </rPr>
      <t xml:space="preserve"> ou de pós-graduação </t>
    </r>
    <r>
      <rPr>
        <rFont val="Calibri"/>
        <i/>
        <color theme="1"/>
        <sz val="11.0"/>
      </rPr>
      <t>stricto sensu</t>
    </r>
  </si>
  <si>
    <t>6.25</t>
  </si>
  <si>
    <t>Membro do núcleo docente estruturante</t>
  </si>
  <si>
    <t>6.26</t>
  </si>
  <si>
    <t>Titular em órgão representativo de classe</t>
  </si>
  <si>
    <t>6.27</t>
  </si>
  <si>
    <r>
      <rPr>
        <rFont val="Calibri"/>
        <color theme="1"/>
        <sz val="11.0"/>
      </rPr>
      <t xml:space="preserve">Titular em órgão </t>
    </r>
    <r>
      <rPr>
        <rFont val="Calibri"/>
        <color theme="1"/>
        <sz val="11.0"/>
      </rPr>
      <t>de Estado</t>
    </r>
    <r>
      <rPr>
        <rFont val="Calibri"/>
        <color theme="1"/>
        <sz val="11.0"/>
      </rPr>
      <t>, na condição de indicado ou eleito</t>
    </r>
  </si>
  <si>
    <r>
      <rPr>
        <rFont val="Calibri"/>
        <color theme="1"/>
        <sz val="11.0"/>
      </rPr>
      <t xml:space="preserve">Ref.: </t>
    </r>
    <r>
      <rPr>
        <rFont val="Calibri"/>
        <color rgb="FF1155CC"/>
        <sz val="11.0"/>
        <u/>
      </rPr>
      <t>Resolução Nº 23/CEPE, de 05 de dezembro de 2025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</si>
</sst>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-0;0"/>
  </numFmts>
  <fonts count="7">
    <font>
      <sz val="10.0"/>
      <color rgb="FF000000"/>
      <name val="Arial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b/>
      <sz val="11.0"/>
      <color theme="0"/>
      <name val="Calibri"/>
    </font>
    <font>
      <strike/>
      <sz val="11.0"/>
      <color theme="1"/>
      <name val="Calibri"/>
    </font>
    <font>
      <u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right" shrinkToFit="0" vertical="top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bottom" wrapText="0"/>
    </xf>
    <xf borderId="1" fillId="3" fontId="3" numFmtId="49" xfId="0" applyAlignment="1" applyBorder="1" applyFill="1" applyFont="1" applyNumberFormat="1">
      <alignment horizontal="center" readingOrder="0" shrinkToFit="0" vertical="center" wrapText="1"/>
    </xf>
    <xf borderId="1" fillId="2" fontId="1" numFmtId="49" xfId="0" applyAlignment="1" applyBorder="1" applyFont="1" applyNumberFormat="1">
      <alignment horizontal="right" readingOrder="0" shrinkToFit="0" vertical="top" wrapText="1"/>
    </xf>
    <xf borderId="1" fillId="2" fontId="3" numFmtId="0" xfId="0" applyAlignment="1" applyBorder="1" applyFont="1">
      <alignment horizontal="center" readingOrder="0" shrinkToFit="0" vertical="center" wrapText="0"/>
    </xf>
    <xf borderId="1" fillId="2" fontId="3" numFmtId="0" xfId="0" applyAlignment="1" applyBorder="1" applyFont="1">
      <alignment horizontal="center" readingOrder="0" shrinkToFit="0" vertical="top" wrapText="0"/>
    </xf>
    <xf borderId="1" fillId="2" fontId="1" numFmtId="49" xfId="0" applyAlignment="1" applyBorder="1" applyFont="1" applyNumberFormat="1">
      <alignment horizontal="right" readingOrder="0" shrinkToFit="0" vertical="top" wrapText="1"/>
    </xf>
    <xf borderId="1" fillId="2" fontId="3" numFmtId="0" xfId="0" applyAlignment="1" applyBorder="1" applyFont="1">
      <alignment horizontal="center" shrinkToFit="0" vertical="center" wrapText="0"/>
    </xf>
    <xf borderId="4" fillId="4" fontId="4" numFmtId="49" xfId="0" applyAlignment="1" applyBorder="1" applyFill="1" applyFont="1" applyNumberFormat="1">
      <alignment shrinkToFit="0" vertical="center" wrapText="0"/>
    </xf>
    <xf borderId="5" fillId="0" fontId="2" numFmtId="0" xfId="0" applyBorder="1" applyFont="1"/>
    <xf borderId="6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0"/>
    </xf>
    <xf borderId="6" fillId="4" fontId="3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horizontal="center" shrinkToFit="0" vertical="center" wrapText="0"/>
    </xf>
    <xf borderId="1" fillId="5" fontId="3" numFmtId="49" xfId="0" applyAlignment="1" applyBorder="1" applyFill="1" applyFont="1" applyNumberFormat="1">
      <alignment horizontal="left" shrinkToFit="0" vertical="center" wrapText="0"/>
    </xf>
    <xf borderId="3" fillId="5" fontId="1" numFmtId="0" xfId="0" applyAlignment="1" applyBorder="1" applyFont="1">
      <alignment horizontal="left" shrinkToFit="0" vertical="center" wrapText="1"/>
    </xf>
    <xf borderId="8" fillId="5" fontId="1" numFmtId="0" xfId="0" applyAlignment="1" applyBorder="1" applyFont="1">
      <alignment horizontal="left" shrinkToFit="0" vertical="center" wrapText="1"/>
    </xf>
    <xf borderId="9" fillId="5" fontId="1" numFmtId="0" xfId="0" applyAlignment="1" applyBorder="1" applyFont="1">
      <alignment horizontal="left" shrinkToFit="0" vertical="center" wrapText="0"/>
    </xf>
    <xf borderId="9" fillId="5" fontId="1" numFmtId="0" xfId="0" applyAlignment="1" applyBorder="1" applyFont="1">
      <alignment horizontal="center" shrinkToFit="0" vertical="center" wrapText="0"/>
    </xf>
    <xf borderId="9" fillId="5" fontId="3" numFmtId="0" xfId="0" applyAlignment="1" applyBorder="1" applyFont="1">
      <alignment horizontal="center" shrinkToFit="0" vertical="center" wrapText="0"/>
    </xf>
    <xf borderId="10" fillId="6" fontId="1" numFmtId="49" xfId="0" applyAlignment="1" applyBorder="1" applyFill="1" applyFont="1" applyNumberFormat="1">
      <alignment horizontal="center" shrinkToFit="0" vertical="center" wrapText="0"/>
    </xf>
    <xf borderId="10" fillId="6" fontId="1" numFmtId="0" xfId="0" applyAlignment="1" applyBorder="1" applyFont="1">
      <alignment horizontal="left" shrinkToFit="0" vertical="center" wrapText="1"/>
    </xf>
    <xf borderId="6" fillId="6" fontId="1" numFmtId="0" xfId="0" applyAlignment="1" applyBorder="1" applyFont="1">
      <alignment horizontal="center" shrinkToFit="0" vertical="center" wrapText="1"/>
    </xf>
    <xf borderId="6" fillId="6" fontId="1" numFmtId="2" xfId="0" applyAlignment="1" applyBorder="1" applyFont="1" applyNumberFormat="1">
      <alignment horizontal="center" shrinkToFit="0" vertical="center" wrapText="0"/>
    </xf>
    <xf borderId="6" fillId="6" fontId="1" numFmtId="164" xfId="0" applyAlignment="1" applyBorder="1" applyFont="1" applyNumberFormat="1">
      <alignment horizontal="center" readingOrder="0" shrinkToFit="0" vertical="center" wrapText="0"/>
    </xf>
    <xf borderId="6" fillId="6" fontId="1" numFmtId="0" xfId="0" applyAlignment="1" applyBorder="1" applyFont="1">
      <alignment horizontal="center" shrinkToFit="0" vertical="center" wrapText="0"/>
    </xf>
    <xf borderId="6" fillId="6" fontId="1" numFmtId="49" xfId="0" applyAlignment="1" applyBorder="1" applyFont="1" applyNumberFormat="1">
      <alignment horizontal="center" shrinkToFit="0" vertical="center" wrapText="0"/>
    </xf>
    <xf borderId="6" fillId="6" fontId="1" numFmtId="0" xfId="0" applyAlignment="1" applyBorder="1" applyFont="1">
      <alignment horizontal="left" shrinkToFit="0" vertical="center" wrapText="1"/>
    </xf>
    <xf borderId="6" fillId="6" fontId="1" numFmtId="0" xfId="0" applyAlignment="1" applyBorder="1" applyFont="1">
      <alignment horizontal="left" readingOrder="0" shrinkToFit="0" vertical="center" wrapText="1"/>
    </xf>
    <xf borderId="6" fillId="6" fontId="1" numFmtId="0" xfId="0" applyAlignment="1" applyBorder="1" applyFont="1">
      <alignment horizontal="center" readingOrder="0" shrinkToFit="0" vertical="center" wrapText="1"/>
    </xf>
    <xf borderId="6" fillId="6" fontId="1" numFmtId="2" xfId="0" applyAlignment="1" applyBorder="1" applyFont="1" applyNumberFormat="1">
      <alignment horizontal="center" readingOrder="0" shrinkToFit="0" vertical="center" wrapText="0"/>
    </xf>
    <xf borderId="11" fillId="6" fontId="1" numFmtId="49" xfId="0" applyAlignment="1" applyBorder="1" applyFont="1" applyNumberFormat="1">
      <alignment horizontal="center" shrinkToFit="0" vertical="center" wrapText="0"/>
    </xf>
    <xf borderId="11" fillId="6" fontId="1" numFmtId="0" xfId="0" applyAlignment="1" applyBorder="1" applyFont="1">
      <alignment horizontal="left" readingOrder="0" shrinkToFit="0" vertical="center" wrapText="1"/>
    </xf>
    <xf borderId="3" fillId="5" fontId="3" numFmtId="0" xfId="0" applyAlignment="1" applyBorder="1" applyFont="1">
      <alignment shrinkToFit="0" vertical="center" wrapText="1"/>
    </xf>
    <xf borderId="3" fillId="5" fontId="3" numFmtId="0" xfId="0" applyAlignment="1" applyBorder="1" applyFont="1">
      <alignment horizontal="center" shrinkToFit="0" vertical="center" wrapText="1"/>
    </xf>
    <xf borderId="6" fillId="5" fontId="3" numFmtId="0" xfId="0" applyAlignment="1" applyBorder="1" applyFont="1">
      <alignment horizontal="center" shrinkToFit="0" vertical="center" wrapText="0"/>
    </xf>
    <xf borderId="6" fillId="5" fontId="1" numFmtId="0" xfId="0" applyAlignment="1" applyBorder="1" applyFont="1">
      <alignment horizontal="center" shrinkToFit="0" vertical="center" wrapText="0"/>
    </xf>
    <xf borderId="9" fillId="5" fontId="3" numFmtId="0" xfId="0" applyAlignment="1" applyBorder="1" applyFont="1">
      <alignment horizontal="center" readingOrder="0" shrinkToFit="0" vertical="center" wrapText="0"/>
    </xf>
    <xf borderId="10" fillId="6" fontId="1" numFmtId="0" xfId="0" applyAlignment="1" applyBorder="1" applyFont="1">
      <alignment shrinkToFit="0" vertical="center" wrapText="1"/>
    </xf>
    <xf borderId="6" fillId="6" fontId="1" numFmtId="0" xfId="0" applyAlignment="1" applyBorder="1" applyFont="1">
      <alignment shrinkToFit="0" vertical="center" wrapText="1"/>
    </xf>
    <xf borderId="6" fillId="6" fontId="1" numFmtId="1" xfId="0" applyAlignment="1" applyBorder="1" applyFont="1" applyNumberFormat="1">
      <alignment horizontal="center" shrinkToFit="0" vertical="center" wrapText="0"/>
    </xf>
    <xf borderId="11" fillId="6" fontId="1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6" fillId="6" fontId="1" numFmtId="0" xfId="0" applyAlignment="1" applyBorder="1" applyFont="1">
      <alignment horizontal="center" readingOrder="0" shrinkToFit="0" vertical="center" wrapText="0"/>
    </xf>
    <xf borderId="6" fillId="6" fontId="1" numFmtId="0" xfId="0" applyAlignment="1" applyBorder="1" applyFont="1">
      <alignment readingOrder="0" shrinkToFit="0" vertical="center" wrapText="1"/>
    </xf>
    <xf borderId="10" fillId="6" fontId="1" numFmtId="49" xfId="0" applyAlignment="1" applyBorder="1" applyFont="1" applyNumberFormat="1">
      <alignment horizontal="center" shrinkToFit="0" vertical="center" wrapText="1"/>
    </xf>
    <xf borderId="10" fillId="6" fontId="1" numFmtId="0" xfId="0" applyAlignment="1" applyBorder="1" applyFont="1">
      <alignment readingOrder="0" shrinkToFit="0" vertical="center" wrapText="1"/>
    </xf>
    <xf borderId="11" fillId="6" fontId="1" numFmtId="49" xfId="0" applyAlignment="1" applyBorder="1" applyFont="1" applyNumberFormat="1">
      <alignment horizontal="center" readingOrder="0" shrinkToFit="0" vertical="center" wrapText="0"/>
    </xf>
    <xf borderId="11" fillId="6" fontId="1" numFmtId="0" xfId="0" applyAlignment="1" applyBorder="1" applyFont="1">
      <alignment readingOrder="0" shrinkToFit="0" vertical="center" wrapText="1"/>
    </xf>
    <xf borderId="1" fillId="5" fontId="3" numFmtId="49" xfId="0" applyAlignment="1" applyBorder="1" applyFont="1" applyNumberFormat="1">
      <alignment horizontal="left" readingOrder="0" shrinkToFit="0" vertical="center" wrapText="0"/>
    </xf>
    <xf borderId="6" fillId="5" fontId="1" numFmtId="0" xfId="0" applyAlignment="1" applyBorder="1" applyFont="1">
      <alignment horizontal="center" shrinkToFit="0" vertical="center" wrapText="1"/>
    </xf>
    <xf borderId="6" fillId="5" fontId="1" numFmtId="0" xfId="0" applyAlignment="1" applyBorder="1" applyFont="1">
      <alignment horizontal="center" readingOrder="0" shrinkToFit="0" vertical="center" wrapText="0"/>
    </xf>
    <xf borderId="10" fillId="6" fontId="1" numFmtId="49" xfId="0" applyAlignment="1" applyBorder="1" applyFont="1" applyNumberFormat="1">
      <alignment horizontal="center" readingOrder="0" shrinkToFit="0" vertical="center" wrapText="0"/>
    </xf>
    <xf borderId="6" fillId="6" fontId="1" numFmtId="49" xfId="0" applyAlignment="1" applyBorder="1" applyFont="1" applyNumberFormat="1">
      <alignment horizontal="center" readingOrder="0" shrinkToFit="0" vertical="center" wrapText="0"/>
    </xf>
    <xf borderId="6" fillId="6" fontId="5" numFmtId="2" xfId="0" applyAlignment="1" applyBorder="1" applyFont="1" applyNumberFormat="1">
      <alignment horizontal="center" shrinkToFit="0" vertical="center" wrapText="0"/>
    </xf>
    <xf borderId="3" fillId="5" fontId="3" numFmtId="49" xfId="0" applyAlignment="1" applyBorder="1" applyFont="1" applyNumberFormat="1">
      <alignment horizontal="left" readingOrder="0" shrinkToFit="0" vertical="center" wrapText="0"/>
    </xf>
    <xf borderId="6" fillId="5" fontId="3" numFmtId="49" xfId="0" applyAlignment="1" applyBorder="1" applyFont="1" applyNumberFormat="1">
      <alignment horizontal="left" readingOrder="0" shrinkToFit="0" vertical="center" wrapText="0"/>
    </xf>
    <xf borderId="6" fillId="5" fontId="3" numFmtId="0" xfId="0" applyAlignment="1" applyBorder="1" applyFont="1">
      <alignment shrinkToFit="0" vertical="center" wrapText="0"/>
    </xf>
    <xf borderId="1" fillId="3" fontId="6" numFmtId="49" xfId="0" applyAlignment="1" applyBorder="1" applyFont="1" applyNumberForma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ufc.br/images/_files/a_universidade/cepe/resolucao_cepe_2025/resolucao23_cepe_2025.pdf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D9D9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7.0"/>
    <col customWidth="1" min="2" max="2" width="50.13"/>
    <col customWidth="1" min="3" max="3" width="15.0"/>
    <col customWidth="1" min="4" max="5" width="8.0"/>
    <col customWidth="1" min="6" max="6" width="9.25"/>
    <col customWidth="1" min="7" max="7" width="8.0"/>
  </cols>
  <sheetData>
    <row r="1">
      <c r="A1" s="1" t="s">
        <v>0</v>
      </c>
      <c r="B1" s="2"/>
      <c r="C1" s="2"/>
      <c r="D1" s="2"/>
      <c r="E1" s="3"/>
      <c r="F1" s="4">
        <f>AVERAGE(0,0,0,0)</f>
        <v>0</v>
      </c>
      <c r="G1" s="3"/>
    </row>
    <row r="2">
      <c r="A2" s="5" t="s">
        <v>1</v>
      </c>
      <c r="B2" s="2"/>
      <c r="C2" s="2"/>
      <c r="D2" s="2"/>
      <c r="E2" s="2"/>
      <c r="F2" s="2"/>
      <c r="G2" s="3"/>
    </row>
    <row r="3">
      <c r="A3" s="6" t="s">
        <v>2</v>
      </c>
      <c r="B3" s="2"/>
      <c r="C3" s="2"/>
      <c r="D3" s="2"/>
      <c r="E3" s="3"/>
      <c r="F3" s="7">
        <f>180</f>
        <v>180</v>
      </c>
      <c r="G3" s="3"/>
    </row>
    <row r="4">
      <c r="A4" s="1" t="s">
        <v>3</v>
      </c>
      <c r="B4" s="2"/>
      <c r="C4" s="2"/>
      <c r="D4" s="2"/>
      <c r="E4" s="3"/>
      <c r="F4" s="8">
        <v>0.0</v>
      </c>
      <c r="G4" s="3"/>
    </row>
    <row r="5">
      <c r="A5" s="9" t="s">
        <v>4</v>
      </c>
      <c r="B5" s="2"/>
      <c r="C5" s="2"/>
      <c r="D5" s="2"/>
      <c r="E5" s="3"/>
      <c r="F5" s="10">
        <f>F4+G7+G20+G36+G53+G66+G141</f>
        <v>0</v>
      </c>
      <c r="G5" s="3"/>
    </row>
    <row r="6">
      <c r="A6" s="11" t="s">
        <v>5</v>
      </c>
      <c r="B6" s="12"/>
      <c r="C6" s="13" t="s">
        <v>6</v>
      </c>
      <c r="D6" s="14" t="s">
        <v>7</v>
      </c>
      <c r="E6" s="14" t="s">
        <v>8</v>
      </c>
      <c r="F6" s="15" t="s">
        <v>9</v>
      </c>
      <c r="G6" s="16" t="s">
        <v>10</v>
      </c>
    </row>
    <row r="7">
      <c r="A7" s="17" t="s">
        <v>11</v>
      </c>
      <c r="B7" s="18"/>
      <c r="C7" s="19"/>
      <c r="D7" s="20"/>
      <c r="E7" s="21">
        <v>500.0</v>
      </c>
      <c r="F7" s="20"/>
      <c r="G7" s="22">
        <f>MIN(E7,SUM(G8:G19))</f>
        <v>0</v>
      </c>
    </row>
    <row r="8">
      <c r="A8" s="23" t="s">
        <v>12</v>
      </c>
      <c r="B8" s="24" t="s">
        <v>13</v>
      </c>
      <c r="C8" s="25" t="s">
        <v>14</v>
      </c>
      <c r="D8" s="26">
        <v>0.65</v>
      </c>
      <c r="E8" s="26" t="s">
        <v>15</v>
      </c>
      <c r="F8" s="27">
        <v>0.0</v>
      </c>
      <c r="G8" s="28">
        <f t="shared" ref="G8:G19" si="1">IF(ISNUMBER(E8),MIN(E8,D8*F8),D8*F8)</f>
        <v>0</v>
      </c>
    </row>
    <row r="9">
      <c r="A9" s="29" t="s">
        <v>16</v>
      </c>
      <c r="B9" s="30" t="s">
        <v>17</v>
      </c>
      <c r="C9" s="25" t="s">
        <v>14</v>
      </c>
      <c r="D9" s="26">
        <v>0.65</v>
      </c>
      <c r="E9" s="26" t="s">
        <v>15</v>
      </c>
      <c r="F9" s="27">
        <v>0.0</v>
      </c>
      <c r="G9" s="28">
        <f t="shared" si="1"/>
        <v>0</v>
      </c>
    </row>
    <row r="10">
      <c r="A10" s="29" t="s">
        <v>18</v>
      </c>
      <c r="B10" s="30" t="s">
        <v>19</v>
      </c>
      <c r="C10" s="25" t="s">
        <v>14</v>
      </c>
      <c r="D10" s="26">
        <v>0.65</v>
      </c>
      <c r="E10" s="26" t="s">
        <v>15</v>
      </c>
      <c r="F10" s="27">
        <v>0.0</v>
      </c>
      <c r="G10" s="28">
        <f t="shared" si="1"/>
        <v>0</v>
      </c>
    </row>
    <row r="11">
      <c r="A11" s="29" t="s">
        <v>20</v>
      </c>
      <c r="B11" s="30" t="s">
        <v>21</v>
      </c>
      <c r="C11" s="25" t="s">
        <v>14</v>
      </c>
      <c r="D11" s="26">
        <v>0.7</v>
      </c>
      <c r="E11" s="26" t="s">
        <v>15</v>
      </c>
      <c r="F11" s="27">
        <v>0.0</v>
      </c>
      <c r="G11" s="28">
        <f t="shared" si="1"/>
        <v>0</v>
      </c>
    </row>
    <row r="12">
      <c r="A12" s="29" t="s">
        <v>22</v>
      </c>
      <c r="B12" s="31" t="s">
        <v>23</v>
      </c>
      <c r="C12" s="32" t="s">
        <v>24</v>
      </c>
      <c r="D12" s="33">
        <v>4.0</v>
      </c>
      <c r="E12" s="26" t="s">
        <v>15</v>
      </c>
      <c r="F12" s="27">
        <v>0.0</v>
      </c>
      <c r="G12" s="28">
        <f t="shared" si="1"/>
        <v>0</v>
      </c>
    </row>
    <row r="13">
      <c r="A13" s="29" t="s">
        <v>25</v>
      </c>
      <c r="B13" s="31" t="s">
        <v>26</v>
      </c>
      <c r="C13" s="32" t="s">
        <v>24</v>
      </c>
      <c r="D13" s="33">
        <v>6.0</v>
      </c>
      <c r="E13" s="26" t="s">
        <v>15</v>
      </c>
      <c r="F13" s="27">
        <v>0.0</v>
      </c>
      <c r="G13" s="28">
        <f t="shared" si="1"/>
        <v>0</v>
      </c>
    </row>
    <row r="14">
      <c r="A14" s="29" t="s">
        <v>27</v>
      </c>
      <c r="B14" s="31" t="s">
        <v>28</v>
      </c>
      <c r="C14" s="32" t="s">
        <v>24</v>
      </c>
      <c r="D14" s="33">
        <v>8.0</v>
      </c>
      <c r="E14" s="26" t="s">
        <v>15</v>
      </c>
      <c r="F14" s="27">
        <v>0.0</v>
      </c>
      <c r="G14" s="28">
        <f t="shared" si="1"/>
        <v>0</v>
      </c>
    </row>
    <row r="15">
      <c r="A15" s="29" t="s">
        <v>29</v>
      </c>
      <c r="B15" s="31" t="s">
        <v>30</v>
      </c>
      <c r="C15" s="32" t="s">
        <v>24</v>
      </c>
      <c r="D15" s="33">
        <v>10.0</v>
      </c>
      <c r="E15" s="26" t="s">
        <v>15</v>
      </c>
      <c r="F15" s="27">
        <v>0.0</v>
      </c>
      <c r="G15" s="28">
        <f t="shared" si="1"/>
        <v>0</v>
      </c>
    </row>
    <row r="16">
      <c r="A16" s="29" t="s">
        <v>31</v>
      </c>
      <c r="B16" s="31" t="s">
        <v>32</v>
      </c>
      <c r="C16" s="32" t="s">
        <v>24</v>
      </c>
      <c r="D16" s="33">
        <v>2.0</v>
      </c>
      <c r="E16" s="26" t="s">
        <v>15</v>
      </c>
      <c r="F16" s="27">
        <v>0.0</v>
      </c>
      <c r="G16" s="28">
        <f t="shared" si="1"/>
        <v>0</v>
      </c>
    </row>
    <row r="17">
      <c r="A17" s="29" t="s">
        <v>33</v>
      </c>
      <c r="B17" s="31" t="s">
        <v>34</v>
      </c>
      <c r="C17" s="32" t="s">
        <v>24</v>
      </c>
      <c r="D17" s="33">
        <v>3.0</v>
      </c>
      <c r="E17" s="26" t="s">
        <v>15</v>
      </c>
      <c r="F17" s="27">
        <v>0.0</v>
      </c>
      <c r="G17" s="28">
        <f t="shared" si="1"/>
        <v>0</v>
      </c>
    </row>
    <row r="18">
      <c r="A18" s="29" t="s">
        <v>35</v>
      </c>
      <c r="B18" s="31" t="s">
        <v>36</v>
      </c>
      <c r="C18" s="32" t="s">
        <v>24</v>
      </c>
      <c r="D18" s="33">
        <v>4.0</v>
      </c>
      <c r="E18" s="26" t="s">
        <v>15</v>
      </c>
      <c r="F18" s="27">
        <v>0.0</v>
      </c>
      <c r="G18" s="28">
        <f t="shared" si="1"/>
        <v>0</v>
      </c>
    </row>
    <row r="19">
      <c r="A19" s="34" t="s">
        <v>37</v>
      </c>
      <c r="B19" s="35" t="s">
        <v>38</v>
      </c>
      <c r="C19" s="32" t="s">
        <v>24</v>
      </c>
      <c r="D19" s="33">
        <v>5.0</v>
      </c>
      <c r="E19" s="26" t="s">
        <v>15</v>
      </c>
      <c r="F19" s="27">
        <v>0.0</v>
      </c>
      <c r="G19" s="28">
        <f t="shared" si="1"/>
        <v>0</v>
      </c>
    </row>
    <row r="20">
      <c r="A20" s="17" t="s">
        <v>39</v>
      </c>
      <c r="B20" s="36"/>
      <c r="C20" s="37"/>
      <c r="D20" s="38"/>
      <c r="E20" s="39">
        <v>200.0</v>
      </c>
      <c r="F20" s="38"/>
      <c r="G20" s="40">
        <f>MIN(E20,SUM(G21:G35))</f>
        <v>0</v>
      </c>
    </row>
    <row r="21">
      <c r="A21" s="23" t="s">
        <v>40</v>
      </c>
      <c r="B21" s="41" t="s">
        <v>41</v>
      </c>
      <c r="C21" s="25" t="s">
        <v>42</v>
      </c>
      <c r="D21" s="28">
        <v>2.0</v>
      </c>
      <c r="E21" s="26" t="s">
        <v>15</v>
      </c>
      <c r="F21" s="28">
        <v>0.0</v>
      </c>
      <c r="G21" s="28">
        <f t="shared" ref="G21:G35" si="2">IF(ISNUMBER(E21),MIN(E21,D21*F21),D21*F21)</f>
        <v>0</v>
      </c>
    </row>
    <row r="22">
      <c r="A22" s="29" t="s">
        <v>43</v>
      </c>
      <c r="B22" s="42" t="s">
        <v>44</v>
      </c>
      <c r="C22" s="25" t="s">
        <v>45</v>
      </c>
      <c r="D22" s="28">
        <v>30.0</v>
      </c>
      <c r="E22" s="26" t="s">
        <v>15</v>
      </c>
      <c r="F22" s="28">
        <v>0.0</v>
      </c>
      <c r="G22" s="28">
        <f t="shared" si="2"/>
        <v>0</v>
      </c>
    </row>
    <row r="23">
      <c r="A23" s="29" t="s">
        <v>46</v>
      </c>
      <c r="B23" s="42" t="s">
        <v>47</v>
      </c>
      <c r="C23" s="25" t="s">
        <v>45</v>
      </c>
      <c r="D23" s="28">
        <v>25.0</v>
      </c>
      <c r="E23" s="26" t="s">
        <v>15</v>
      </c>
      <c r="F23" s="28">
        <v>0.0</v>
      </c>
      <c r="G23" s="28">
        <f t="shared" si="2"/>
        <v>0</v>
      </c>
    </row>
    <row r="24">
      <c r="A24" s="29" t="s">
        <v>48</v>
      </c>
      <c r="B24" s="42" t="s">
        <v>49</v>
      </c>
      <c r="C24" s="25" t="s">
        <v>45</v>
      </c>
      <c r="D24" s="43">
        <v>10.0</v>
      </c>
      <c r="E24" s="26" t="s">
        <v>15</v>
      </c>
      <c r="F24" s="28">
        <v>0.0</v>
      </c>
      <c r="G24" s="28">
        <f t="shared" si="2"/>
        <v>0</v>
      </c>
    </row>
    <row r="25">
      <c r="A25" s="29" t="s">
        <v>50</v>
      </c>
      <c r="B25" s="42" t="s">
        <v>51</v>
      </c>
      <c r="C25" s="25" t="s">
        <v>45</v>
      </c>
      <c r="D25" s="28">
        <v>10.0</v>
      </c>
      <c r="E25" s="26" t="s">
        <v>15</v>
      </c>
      <c r="F25" s="28">
        <v>0.0</v>
      </c>
      <c r="G25" s="28">
        <f t="shared" si="2"/>
        <v>0</v>
      </c>
    </row>
    <row r="26">
      <c r="A26" s="29" t="s">
        <v>52</v>
      </c>
      <c r="B26" s="42" t="s">
        <v>53</v>
      </c>
      <c r="C26" s="25" t="s">
        <v>45</v>
      </c>
      <c r="D26" s="28">
        <v>25.0</v>
      </c>
      <c r="E26" s="26" t="s">
        <v>15</v>
      </c>
      <c r="F26" s="28">
        <v>0.0</v>
      </c>
      <c r="G26" s="28">
        <f t="shared" si="2"/>
        <v>0</v>
      </c>
    </row>
    <row r="27">
      <c r="A27" s="29" t="s">
        <v>54</v>
      </c>
      <c r="B27" s="42" t="s">
        <v>55</v>
      </c>
      <c r="C27" s="25" t="s">
        <v>45</v>
      </c>
      <c r="D27" s="28">
        <v>15.0</v>
      </c>
      <c r="E27" s="26" t="s">
        <v>15</v>
      </c>
      <c r="F27" s="28">
        <v>0.0</v>
      </c>
      <c r="G27" s="28">
        <f t="shared" si="2"/>
        <v>0</v>
      </c>
    </row>
    <row r="28">
      <c r="A28" s="29" t="s">
        <v>56</v>
      </c>
      <c r="B28" s="42" t="s">
        <v>57</v>
      </c>
      <c r="C28" s="25" t="s">
        <v>45</v>
      </c>
      <c r="D28" s="28">
        <v>10.0</v>
      </c>
      <c r="E28" s="26" t="s">
        <v>15</v>
      </c>
      <c r="F28" s="28">
        <v>0.0</v>
      </c>
      <c r="G28" s="28">
        <f t="shared" si="2"/>
        <v>0</v>
      </c>
    </row>
    <row r="29">
      <c r="A29" s="29" t="s">
        <v>58</v>
      </c>
      <c r="B29" s="42" t="s">
        <v>59</v>
      </c>
      <c r="C29" s="25" t="s">
        <v>45</v>
      </c>
      <c r="D29" s="28">
        <v>10.0</v>
      </c>
      <c r="E29" s="26" t="s">
        <v>15</v>
      </c>
      <c r="F29" s="28">
        <v>0.0</v>
      </c>
      <c r="G29" s="28">
        <f t="shared" si="2"/>
        <v>0</v>
      </c>
    </row>
    <row r="30">
      <c r="A30" s="29" t="s">
        <v>60</v>
      </c>
      <c r="B30" s="42" t="s">
        <v>61</v>
      </c>
      <c r="C30" s="25" t="s">
        <v>62</v>
      </c>
      <c r="D30" s="28">
        <v>15.0</v>
      </c>
      <c r="E30" s="26" t="s">
        <v>15</v>
      </c>
      <c r="F30" s="28">
        <v>0.0</v>
      </c>
      <c r="G30" s="28">
        <f t="shared" si="2"/>
        <v>0</v>
      </c>
    </row>
    <row r="31">
      <c r="A31" s="29" t="s">
        <v>63</v>
      </c>
      <c r="B31" s="42" t="s">
        <v>64</v>
      </c>
      <c r="C31" s="25" t="s">
        <v>62</v>
      </c>
      <c r="D31" s="28">
        <v>6.0</v>
      </c>
      <c r="E31" s="26" t="s">
        <v>15</v>
      </c>
      <c r="F31" s="28">
        <v>0.0</v>
      </c>
      <c r="G31" s="28">
        <f t="shared" si="2"/>
        <v>0</v>
      </c>
    </row>
    <row r="32">
      <c r="A32" s="29" t="s">
        <v>65</v>
      </c>
      <c r="B32" s="42" t="s">
        <v>66</v>
      </c>
      <c r="C32" s="25" t="s">
        <v>62</v>
      </c>
      <c r="D32" s="28">
        <v>20.0</v>
      </c>
      <c r="E32" s="26" t="s">
        <v>15</v>
      </c>
      <c r="F32" s="28">
        <v>0.0</v>
      </c>
      <c r="G32" s="28">
        <f t="shared" si="2"/>
        <v>0</v>
      </c>
    </row>
    <row r="33">
      <c r="A33" s="29" t="s">
        <v>67</v>
      </c>
      <c r="B33" s="42" t="s">
        <v>68</v>
      </c>
      <c r="C33" s="25" t="s">
        <v>69</v>
      </c>
      <c r="D33" s="28">
        <v>10.0</v>
      </c>
      <c r="E33" s="26" t="s">
        <v>15</v>
      </c>
      <c r="F33" s="28">
        <v>0.0</v>
      </c>
      <c r="G33" s="28">
        <f t="shared" si="2"/>
        <v>0</v>
      </c>
    </row>
    <row r="34">
      <c r="A34" s="29" t="s">
        <v>70</v>
      </c>
      <c r="B34" s="42" t="s">
        <v>71</v>
      </c>
      <c r="C34" s="25" t="s">
        <v>69</v>
      </c>
      <c r="D34" s="28">
        <v>5.0</v>
      </c>
      <c r="E34" s="26" t="s">
        <v>15</v>
      </c>
      <c r="F34" s="28">
        <v>0.0</v>
      </c>
      <c r="G34" s="28">
        <f t="shared" si="2"/>
        <v>0</v>
      </c>
    </row>
    <row r="35">
      <c r="A35" s="34" t="s">
        <v>72</v>
      </c>
      <c r="B35" s="44" t="s">
        <v>73</v>
      </c>
      <c r="C35" s="32" t="s">
        <v>74</v>
      </c>
      <c r="D35" s="28">
        <v>2.0</v>
      </c>
      <c r="E35" s="26" t="s">
        <v>15</v>
      </c>
      <c r="F35" s="28">
        <v>0.0</v>
      </c>
      <c r="G35" s="28">
        <f t="shared" si="2"/>
        <v>0</v>
      </c>
    </row>
    <row r="36">
      <c r="A36" s="17" t="s">
        <v>75</v>
      </c>
      <c r="B36" s="45"/>
      <c r="C36" s="46"/>
      <c r="D36" s="39"/>
      <c r="E36" s="39">
        <v>100.0</v>
      </c>
      <c r="F36" s="39"/>
      <c r="G36" s="22">
        <f>MIN(E36,SUM(G37:G52))</f>
        <v>0</v>
      </c>
    </row>
    <row r="37">
      <c r="A37" s="23" t="s">
        <v>76</v>
      </c>
      <c r="B37" s="41" t="s">
        <v>77</v>
      </c>
      <c r="C37" s="25" t="s">
        <v>78</v>
      </c>
      <c r="D37" s="47">
        <v>25.0</v>
      </c>
      <c r="E37" s="26" t="s">
        <v>15</v>
      </c>
      <c r="F37" s="28">
        <v>0.0</v>
      </c>
      <c r="G37" s="28">
        <f t="shared" ref="G37:G52" si="3">IF(ISNUMBER(E37),MIN(E37,D37*F37),D37*F37)</f>
        <v>0</v>
      </c>
    </row>
    <row r="38">
      <c r="A38" s="29" t="s">
        <v>79</v>
      </c>
      <c r="B38" s="42" t="s">
        <v>80</v>
      </c>
      <c r="C38" s="25" t="s">
        <v>78</v>
      </c>
      <c r="D38" s="47">
        <v>15.0</v>
      </c>
      <c r="E38" s="26" t="s">
        <v>15</v>
      </c>
      <c r="F38" s="28">
        <v>0.0</v>
      </c>
      <c r="G38" s="28">
        <f t="shared" si="3"/>
        <v>0</v>
      </c>
    </row>
    <row r="39">
      <c r="A39" s="29" t="s">
        <v>81</v>
      </c>
      <c r="B39" s="42" t="s">
        <v>82</v>
      </c>
      <c r="C39" s="25" t="s">
        <v>83</v>
      </c>
      <c r="D39" s="28">
        <v>10.0</v>
      </c>
      <c r="E39" s="26" t="s">
        <v>15</v>
      </c>
      <c r="F39" s="28">
        <v>0.0</v>
      </c>
      <c r="G39" s="28">
        <f t="shared" si="3"/>
        <v>0</v>
      </c>
    </row>
    <row r="40">
      <c r="A40" s="29" t="s">
        <v>84</v>
      </c>
      <c r="B40" s="42" t="s">
        <v>85</v>
      </c>
      <c r="C40" s="25" t="s">
        <v>86</v>
      </c>
      <c r="D40" s="28">
        <v>10.0</v>
      </c>
      <c r="E40" s="26" t="s">
        <v>15</v>
      </c>
      <c r="F40" s="28">
        <v>0.0</v>
      </c>
      <c r="G40" s="28">
        <f t="shared" si="3"/>
        <v>0</v>
      </c>
    </row>
    <row r="41">
      <c r="A41" s="29" t="s">
        <v>87</v>
      </c>
      <c r="B41" s="42" t="s">
        <v>88</v>
      </c>
      <c r="C41" s="25" t="s">
        <v>78</v>
      </c>
      <c r="D41" s="28">
        <v>25.0</v>
      </c>
      <c r="E41" s="26" t="s">
        <v>15</v>
      </c>
      <c r="F41" s="28">
        <v>0.0</v>
      </c>
      <c r="G41" s="28">
        <f t="shared" si="3"/>
        <v>0</v>
      </c>
    </row>
    <row r="42">
      <c r="A42" s="29" t="s">
        <v>89</v>
      </c>
      <c r="B42" s="42" t="s">
        <v>90</v>
      </c>
      <c r="C42" s="25" t="s">
        <v>78</v>
      </c>
      <c r="D42" s="28">
        <v>20.0</v>
      </c>
      <c r="E42" s="26" t="s">
        <v>15</v>
      </c>
      <c r="F42" s="28">
        <v>0.0</v>
      </c>
      <c r="G42" s="28">
        <f t="shared" si="3"/>
        <v>0</v>
      </c>
    </row>
    <row r="43">
      <c r="A43" s="29" t="s">
        <v>91</v>
      </c>
      <c r="B43" s="42" t="s">
        <v>92</v>
      </c>
      <c r="C43" s="25" t="s">
        <v>78</v>
      </c>
      <c r="D43" s="28">
        <v>15.0</v>
      </c>
      <c r="E43" s="26" t="s">
        <v>15</v>
      </c>
      <c r="F43" s="28">
        <v>0.0</v>
      </c>
      <c r="G43" s="28">
        <f t="shared" si="3"/>
        <v>0</v>
      </c>
    </row>
    <row r="44">
      <c r="A44" s="29" t="s">
        <v>93</v>
      </c>
      <c r="B44" s="42" t="s">
        <v>94</v>
      </c>
      <c r="C44" s="25" t="s">
        <v>78</v>
      </c>
      <c r="D44" s="28">
        <v>10.0</v>
      </c>
      <c r="E44" s="26" t="s">
        <v>15</v>
      </c>
      <c r="F44" s="28">
        <v>0.0</v>
      </c>
      <c r="G44" s="28">
        <f t="shared" si="3"/>
        <v>0</v>
      </c>
    </row>
    <row r="45">
      <c r="A45" s="29" t="s">
        <v>95</v>
      </c>
      <c r="B45" s="42" t="s">
        <v>96</v>
      </c>
      <c r="C45" s="25" t="s">
        <v>78</v>
      </c>
      <c r="D45" s="28">
        <v>5.0</v>
      </c>
      <c r="E45" s="26" t="s">
        <v>15</v>
      </c>
      <c r="F45" s="28">
        <v>0.0</v>
      </c>
      <c r="G45" s="28">
        <f t="shared" si="3"/>
        <v>0</v>
      </c>
    </row>
    <row r="46">
      <c r="A46" s="29" t="s">
        <v>97</v>
      </c>
      <c r="B46" s="42" t="s">
        <v>98</v>
      </c>
      <c r="C46" s="25" t="s">
        <v>78</v>
      </c>
      <c r="D46" s="28">
        <v>10.0</v>
      </c>
      <c r="E46" s="26" t="s">
        <v>15</v>
      </c>
      <c r="F46" s="28">
        <v>0.0</v>
      </c>
      <c r="G46" s="28">
        <f t="shared" si="3"/>
        <v>0</v>
      </c>
    </row>
    <row r="47">
      <c r="A47" s="29" t="s">
        <v>99</v>
      </c>
      <c r="B47" s="42" t="s">
        <v>100</v>
      </c>
      <c r="C47" s="25" t="s">
        <v>101</v>
      </c>
      <c r="D47" s="28">
        <v>20.0</v>
      </c>
      <c r="E47" s="26" t="s">
        <v>15</v>
      </c>
      <c r="F47" s="28">
        <v>0.0</v>
      </c>
      <c r="G47" s="28">
        <f t="shared" si="3"/>
        <v>0</v>
      </c>
    </row>
    <row r="48">
      <c r="A48" s="29" t="s">
        <v>102</v>
      </c>
      <c r="B48" s="42" t="s">
        <v>103</v>
      </c>
      <c r="C48" s="25" t="s">
        <v>104</v>
      </c>
      <c r="D48" s="28">
        <v>20.0</v>
      </c>
      <c r="E48" s="26" t="s">
        <v>15</v>
      </c>
      <c r="F48" s="28">
        <v>0.0</v>
      </c>
      <c r="G48" s="28">
        <f t="shared" si="3"/>
        <v>0</v>
      </c>
    </row>
    <row r="49">
      <c r="A49" s="29" t="s">
        <v>105</v>
      </c>
      <c r="B49" s="48" t="s">
        <v>106</v>
      </c>
      <c r="C49" s="25" t="s">
        <v>107</v>
      </c>
      <c r="D49" s="28">
        <v>15.0</v>
      </c>
      <c r="E49" s="26" t="s">
        <v>15</v>
      </c>
      <c r="F49" s="28">
        <v>0.0</v>
      </c>
      <c r="G49" s="28">
        <f t="shared" si="3"/>
        <v>0</v>
      </c>
    </row>
    <row r="50">
      <c r="A50" s="29" t="s">
        <v>108</v>
      </c>
      <c r="B50" s="42" t="s">
        <v>109</v>
      </c>
      <c r="C50" s="25" t="s">
        <v>110</v>
      </c>
      <c r="D50" s="47">
        <v>10.0</v>
      </c>
      <c r="E50" s="26" t="s">
        <v>15</v>
      </c>
      <c r="F50" s="28">
        <v>0.0</v>
      </c>
      <c r="G50" s="28">
        <f t="shared" si="3"/>
        <v>0</v>
      </c>
    </row>
    <row r="51">
      <c r="A51" s="29" t="s">
        <v>111</v>
      </c>
      <c r="B51" s="42" t="s">
        <v>112</v>
      </c>
      <c r="C51" s="25" t="s">
        <v>78</v>
      </c>
      <c r="D51" s="28">
        <v>5.0</v>
      </c>
      <c r="E51" s="26" t="s">
        <v>15</v>
      </c>
      <c r="F51" s="28">
        <v>0.0</v>
      </c>
      <c r="G51" s="28">
        <f t="shared" si="3"/>
        <v>0</v>
      </c>
    </row>
    <row r="52">
      <c r="A52" s="34" t="s">
        <v>113</v>
      </c>
      <c r="B52" s="44" t="s">
        <v>114</v>
      </c>
      <c r="C52" s="25" t="s">
        <v>78</v>
      </c>
      <c r="D52" s="28">
        <v>4.0</v>
      </c>
      <c r="E52" s="26" t="s">
        <v>15</v>
      </c>
      <c r="F52" s="28">
        <v>0.0</v>
      </c>
      <c r="G52" s="28">
        <f t="shared" si="3"/>
        <v>0</v>
      </c>
    </row>
    <row r="53">
      <c r="A53" s="17" t="s">
        <v>115</v>
      </c>
      <c r="B53" s="36"/>
      <c r="C53" s="37"/>
      <c r="D53" s="38"/>
      <c r="E53" s="39">
        <v>250.0</v>
      </c>
      <c r="F53" s="38"/>
      <c r="G53" s="22">
        <f>MIN(E53,SUM(G54:G65))</f>
        <v>0</v>
      </c>
    </row>
    <row r="54">
      <c r="A54" s="49" t="s">
        <v>116</v>
      </c>
      <c r="B54" s="50" t="s">
        <v>117</v>
      </c>
      <c r="C54" s="25" t="s">
        <v>118</v>
      </c>
      <c r="D54" s="25">
        <v>100.0</v>
      </c>
      <c r="E54" s="25" t="s">
        <v>15</v>
      </c>
      <c r="F54" s="25">
        <v>0.0</v>
      </c>
      <c r="G54" s="28">
        <f t="shared" ref="G54:G65" si="4">IF(ISNUMBER(E54),MIN(E54,D54*F54),D54*F54)</f>
        <v>0</v>
      </c>
    </row>
    <row r="55">
      <c r="A55" s="29" t="s">
        <v>119</v>
      </c>
      <c r="B55" s="42" t="s">
        <v>120</v>
      </c>
      <c r="C55" s="25" t="s">
        <v>121</v>
      </c>
      <c r="D55" s="28">
        <v>250.0</v>
      </c>
      <c r="E55" s="26" t="s">
        <v>15</v>
      </c>
      <c r="F55" s="28">
        <v>0.0</v>
      </c>
      <c r="G55" s="28">
        <f t="shared" si="4"/>
        <v>0</v>
      </c>
    </row>
    <row r="56">
      <c r="A56" s="29" t="s">
        <v>122</v>
      </c>
      <c r="B56" s="42" t="s">
        <v>123</v>
      </c>
      <c r="C56" s="25" t="s">
        <v>121</v>
      </c>
      <c r="D56" s="28">
        <v>150.0</v>
      </c>
      <c r="E56" s="26" t="s">
        <v>15</v>
      </c>
      <c r="F56" s="28">
        <v>0.0</v>
      </c>
      <c r="G56" s="28">
        <f t="shared" si="4"/>
        <v>0</v>
      </c>
    </row>
    <row r="57">
      <c r="A57" s="29" t="s">
        <v>124</v>
      </c>
      <c r="B57" s="42" t="s">
        <v>125</v>
      </c>
      <c r="C57" s="25" t="s">
        <v>126</v>
      </c>
      <c r="D57" s="28">
        <v>0.0</v>
      </c>
      <c r="E57" s="26" t="s">
        <v>15</v>
      </c>
      <c r="F57" s="28">
        <v>0.0</v>
      </c>
      <c r="G57" s="28">
        <f t="shared" si="4"/>
        <v>0</v>
      </c>
    </row>
    <row r="58">
      <c r="A58" s="29" t="s">
        <v>127</v>
      </c>
      <c r="B58" s="42" t="s">
        <v>128</v>
      </c>
      <c r="C58" s="25" t="s">
        <v>129</v>
      </c>
      <c r="D58" s="28">
        <v>3.0</v>
      </c>
      <c r="E58" s="26" t="s">
        <v>15</v>
      </c>
      <c r="F58" s="28">
        <v>0.0</v>
      </c>
      <c r="G58" s="28">
        <f t="shared" si="4"/>
        <v>0</v>
      </c>
    </row>
    <row r="59">
      <c r="A59" s="29" t="s">
        <v>130</v>
      </c>
      <c r="B59" s="42" t="s">
        <v>131</v>
      </c>
      <c r="C59" s="25" t="s">
        <v>126</v>
      </c>
      <c r="D59" s="28">
        <v>75.0</v>
      </c>
      <c r="E59" s="26" t="s">
        <v>15</v>
      </c>
      <c r="F59" s="28">
        <v>0.0</v>
      </c>
      <c r="G59" s="28">
        <f t="shared" si="4"/>
        <v>0</v>
      </c>
    </row>
    <row r="60">
      <c r="A60" s="29" t="s">
        <v>132</v>
      </c>
      <c r="B60" s="42" t="s">
        <v>133</v>
      </c>
      <c r="C60" s="25" t="s">
        <v>134</v>
      </c>
      <c r="D60" s="28">
        <v>20.0</v>
      </c>
      <c r="E60" s="28" t="s">
        <v>15</v>
      </c>
      <c r="F60" s="28">
        <v>0.0</v>
      </c>
      <c r="G60" s="28">
        <f t="shared" si="4"/>
        <v>0</v>
      </c>
    </row>
    <row r="61">
      <c r="A61" s="29" t="s">
        <v>135</v>
      </c>
      <c r="B61" s="42" t="s">
        <v>136</v>
      </c>
      <c r="C61" s="25" t="s">
        <v>110</v>
      </c>
      <c r="D61" s="47">
        <v>20.0</v>
      </c>
      <c r="E61" s="28" t="s">
        <v>15</v>
      </c>
      <c r="F61" s="28">
        <v>0.0</v>
      </c>
      <c r="G61" s="28">
        <f t="shared" si="4"/>
        <v>0</v>
      </c>
    </row>
    <row r="62">
      <c r="A62" s="29" t="s">
        <v>137</v>
      </c>
      <c r="B62" s="42" t="s">
        <v>138</v>
      </c>
      <c r="C62" s="25" t="s">
        <v>110</v>
      </c>
      <c r="D62" s="47">
        <v>30.0</v>
      </c>
      <c r="E62" s="28" t="s">
        <v>15</v>
      </c>
      <c r="F62" s="28">
        <v>0.0</v>
      </c>
      <c r="G62" s="28">
        <f t="shared" si="4"/>
        <v>0</v>
      </c>
    </row>
    <row r="63">
      <c r="A63" s="29" t="s">
        <v>139</v>
      </c>
      <c r="B63" s="48" t="s">
        <v>140</v>
      </c>
      <c r="C63" s="32" t="s">
        <v>141</v>
      </c>
      <c r="D63" s="47">
        <v>20.0</v>
      </c>
      <c r="E63" s="28" t="s">
        <v>15</v>
      </c>
      <c r="F63" s="28">
        <v>0.0</v>
      </c>
      <c r="G63" s="28">
        <f t="shared" si="4"/>
        <v>0</v>
      </c>
    </row>
    <row r="64">
      <c r="A64" s="29" t="s">
        <v>142</v>
      </c>
      <c r="B64" s="42" t="s">
        <v>143</v>
      </c>
      <c r="C64" s="25" t="s">
        <v>134</v>
      </c>
      <c r="D64" s="28">
        <v>30.0</v>
      </c>
      <c r="E64" s="28" t="s">
        <v>15</v>
      </c>
      <c r="F64" s="28">
        <v>0.0</v>
      </c>
      <c r="G64" s="28">
        <f t="shared" si="4"/>
        <v>0</v>
      </c>
    </row>
    <row r="65">
      <c r="A65" s="51" t="s">
        <v>144</v>
      </c>
      <c r="B65" s="52" t="s">
        <v>145</v>
      </c>
      <c r="C65" s="32" t="s">
        <v>146</v>
      </c>
      <c r="D65" s="47">
        <v>10.0</v>
      </c>
      <c r="E65" s="28" t="s">
        <v>15</v>
      </c>
      <c r="F65" s="28">
        <v>0.0</v>
      </c>
      <c r="G65" s="28">
        <f t="shared" si="4"/>
        <v>0</v>
      </c>
    </row>
    <row r="66">
      <c r="A66" s="53" t="s">
        <v>147</v>
      </c>
      <c r="B66" s="45"/>
      <c r="C66" s="54"/>
      <c r="D66" s="39"/>
      <c r="E66" s="55">
        <v>700.0</v>
      </c>
      <c r="F66" s="39"/>
      <c r="G66" s="22">
        <f>MIN(E66,SUM(G67:G140))</f>
        <v>0</v>
      </c>
    </row>
    <row r="67">
      <c r="A67" s="56" t="s">
        <v>148</v>
      </c>
      <c r="B67" s="50" t="s">
        <v>149</v>
      </c>
      <c r="C67" s="32" t="s">
        <v>150</v>
      </c>
      <c r="D67" s="47">
        <v>30.0</v>
      </c>
      <c r="E67" s="33" t="s">
        <v>15</v>
      </c>
      <c r="F67" s="47">
        <v>0.0</v>
      </c>
      <c r="G67" s="28">
        <f t="shared" ref="G67:G140" si="5">IF(ISNUMBER(E67),MIN(E67,D67*F67),D67*F67)</f>
        <v>0</v>
      </c>
    </row>
    <row r="68">
      <c r="A68" s="57" t="s">
        <v>151</v>
      </c>
      <c r="B68" s="48" t="s">
        <v>152</v>
      </c>
      <c r="C68" s="32" t="s">
        <v>150</v>
      </c>
      <c r="D68" s="47">
        <v>30.0</v>
      </c>
      <c r="E68" s="33" t="s">
        <v>15</v>
      </c>
      <c r="F68" s="47">
        <v>0.0</v>
      </c>
      <c r="G68" s="28">
        <f t="shared" si="5"/>
        <v>0</v>
      </c>
    </row>
    <row r="69">
      <c r="A69" s="57" t="s">
        <v>153</v>
      </c>
      <c r="B69" s="48" t="s">
        <v>154</v>
      </c>
      <c r="C69" s="32" t="s">
        <v>155</v>
      </c>
      <c r="D69" s="47">
        <v>2.0</v>
      </c>
      <c r="E69" s="33" t="s">
        <v>15</v>
      </c>
      <c r="F69" s="47">
        <v>0.0</v>
      </c>
      <c r="G69" s="28">
        <f t="shared" si="5"/>
        <v>0</v>
      </c>
    </row>
    <row r="70">
      <c r="A70" s="57" t="s">
        <v>156</v>
      </c>
      <c r="B70" s="48" t="s">
        <v>157</v>
      </c>
      <c r="C70" s="32" t="s">
        <v>150</v>
      </c>
      <c r="D70" s="47">
        <v>15.0</v>
      </c>
      <c r="E70" s="33" t="s">
        <v>15</v>
      </c>
      <c r="F70" s="47">
        <v>0.0</v>
      </c>
      <c r="G70" s="28">
        <f t="shared" si="5"/>
        <v>0</v>
      </c>
    </row>
    <row r="71">
      <c r="A71" s="57" t="s">
        <v>158</v>
      </c>
      <c r="B71" s="48" t="s">
        <v>159</v>
      </c>
      <c r="C71" s="32" t="s">
        <v>160</v>
      </c>
      <c r="D71" s="47">
        <v>15.0</v>
      </c>
      <c r="E71" s="33" t="s">
        <v>15</v>
      </c>
      <c r="F71" s="47">
        <v>0.0</v>
      </c>
      <c r="G71" s="28">
        <f t="shared" si="5"/>
        <v>0</v>
      </c>
    </row>
    <row r="72">
      <c r="A72" s="57" t="s">
        <v>161</v>
      </c>
      <c r="B72" s="48" t="s">
        <v>162</v>
      </c>
      <c r="C72" s="32" t="s">
        <v>155</v>
      </c>
      <c r="D72" s="47">
        <v>1.0</v>
      </c>
      <c r="E72" s="33" t="s">
        <v>15</v>
      </c>
      <c r="F72" s="47">
        <v>0.0</v>
      </c>
      <c r="G72" s="28">
        <f t="shared" si="5"/>
        <v>0</v>
      </c>
    </row>
    <row r="73">
      <c r="A73" s="57" t="s">
        <v>163</v>
      </c>
      <c r="B73" s="48" t="s">
        <v>164</v>
      </c>
      <c r="C73" s="32" t="s">
        <v>155</v>
      </c>
      <c r="D73" s="47">
        <v>2.0</v>
      </c>
      <c r="E73" s="33" t="s">
        <v>15</v>
      </c>
      <c r="F73" s="47">
        <v>0.0</v>
      </c>
      <c r="G73" s="28">
        <f t="shared" si="5"/>
        <v>0</v>
      </c>
    </row>
    <row r="74">
      <c r="A74" s="57" t="s">
        <v>165</v>
      </c>
      <c r="B74" s="48" t="s">
        <v>166</v>
      </c>
      <c r="C74" s="32" t="s">
        <v>167</v>
      </c>
      <c r="D74" s="47">
        <v>250.0</v>
      </c>
      <c r="E74" s="33" t="s">
        <v>15</v>
      </c>
      <c r="F74" s="47">
        <v>0.0</v>
      </c>
      <c r="G74" s="28">
        <f t="shared" si="5"/>
        <v>0</v>
      </c>
    </row>
    <row r="75">
      <c r="A75" s="57" t="s">
        <v>168</v>
      </c>
      <c r="B75" s="48" t="s">
        <v>169</v>
      </c>
      <c r="C75" s="32" t="s">
        <v>167</v>
      </c>
      <c r="D75" s="47">
        <v>200.0</v>
      </c>
      <c r="E75" s="33" t="s">
        <v>15</v>
      </c>
      <c r="F75" s="47">
        <v>0.0</v>
      </c>
      <c r="G75" s="28">
        <f t="shared" si="5"/>
        <v>0</v>
      </c>
    </row>
    <row r="76">
      <c r="A76" s="57" t="s">
        <v>170</v>
      </c>
      <c r="B76" s="48" t="s">
        <v>171</v>
      </c>
      <c r="C76" s="32" t="s">
        <v>167</v>
      </c>
      <c r="D76" s="47">
        <v>50.0</v>
      </c>
      <c r="E76" s="33" t="s">
        <v>15</v>
      </c>
      <c r="F76" s="47">
        <v>0.0</v>
      </c>
      <c r="G76" s="28">
        <f t="shared" si="5"/>
        <v>0</v>
      </c>
    </row>
    <row r="77">
      <c r="A77" s="57" t="s">
        <v>172</v>
      </c>
      <c r="B77" s="48" t="s">
        <v>173</v>
      </c>
      <c r="C77" s="32" t="s">
        <v>167</v>
      </c>
      <c r="D77" s="47">
        <v>175.0</v>
      </c>
      <c r="E77" s="33" t="s">
        <v>15</v>
      </c>
      <c r="F77" s="47">
        <v>0.0</v>
      </c>
      <c r="G77" s="28">
        <f t="shared" si="5"/>
        <v>0</v>
      </c>
    </row>
    <row r="78">
      <c r="A78" s="57" t="s">
        <v>174</v>
      </c>
      <c r="B78" s="48" t="s">
        <v>175</v>
      </c>
      <c r="C78" s="32" t="s">
        <v>167</v>
      </c>
      <c r="D78" s="47">
        <v>125.0</v>
      </c>
      <c r="E78" s="33" t="s">
        <v>15</v>
      </c>
      <c r="F78" s="47">
        <v>0.0</v>
      </c>
      <c r="G78" s="28">
        <f t="shared" si="5"/>
        <v>0</v>
      </c>
    </row>
    <row r="79">
      <c r="A79" s="57" t="s">
        <v>176</v>
      </c>
      <c r="B79" s="48" t="s">
        <v>177</v>
      </c>
      <c r="C79" s="32" t="s">
        <v>167</v>
      </c>
      <c r="D79" s="47">
        <v>50.0</v>
      </c>
      <c r="E79" s="33" t="s">
        <v>15</v>
      </c>
      <c r="F79" s="47">
        <v>0.0</v>
      </c>
      <c r="G79" s="28">
        <f t="shared" si="5"/>
        <v>0</v>
      </c>
    </row>
    <row r="80">
      <c r="A80" s="57" t="s">
        <v>178</v>
      </c>
      <c r="B80" s="48" t="s">
        <v>179</v>
      </c>
      <c r="C80" s="25" t="s">
        <v>180</v>
      </c>
      <c r="D80" s="47">
        <f>D87+200</f>
        <v>250</v>
      </c>
      <c r="E80" s="26" t="s">
        <v>15</v>
      </c>
      <c r="F80" s="28">
        <v>0.0</v>
      </c>
      <c r="G80" s="28">
        <f t="shared" si="5"/>
        <v>0</v>
      </c>
    </row>
    <row r="81">
      <c r="A81" s="57" t="s">
        <v>181</v>
      </c>
      <c r="B81" s="48" t="s">
        <v>182</v>
      </c>
      <c r="C81" s="25" t="s">
        <v>180</v>
      </c>
      <c r="D81" s="28">
        <f>D87+(D80-D87)*0.875</f>
        <v>225</v>
      </c>
      <c r="E81" s="26" t="s">
        <v>15</v>
      </c>
      <c r="F81" s="28">
        <v>0.0</v>
      </c>
      <c r="G81" s="28">
        <f t="shared" si="5"/>
        <v>0</v>
      </c>
    </row>
    <row r="82">
      <c r="A82" s="57" t="s">
        <v>183</v>
      </c>
      <c r="B82" s="48" t="s">
        <v>184</v>
      </c>
      <c r="C82" s="25" t="s">
        <v>180</v>
      </c>
      <c r="D82" s="28">
        <f>D87+(D80-D87)*0.75</f>
        <v>200</v>
      </c>
      <c r="E82" s="26" t="s">
        <v>15</v>
      </c>
      <c r="F82" s="28">
        <v>0.0</v>
      </c>
      <c r="G82" s="28">
        <f t="shared" si="5"/>
        <v>0</v>
      </c>
    </row>
    <row r="83">
      <c r="A83" s="57" t="s">
        <v>185</v>
      </c>
      <c r="B83" s="48" t="s">
        <v>186</v>
      </c>
      <c r="C83" s="25" t="s">
        <v>180</v>
      </c>
      <c r="D83" s="28">
        <f>D87+(D80-D87)*0.625</f>
        <v>175</v>
      </c>
      <c r="E83" s="26" t="s">
        <v>15</v>
      </c>
      <c r="F83" s="28">
        <v>0.0</v>
      </c>
      <c r="G83" s="28">
        <f t="shared" si="5"/>
        <v>0</v>
      </c>
    </row>
    <row r="84">
      <c r="A84" s="57" t="s">
        <v>187</v>
      </c>
      <c r="B84" s="48" t="s">
        <v>188</v>
      </c>
      <c r="C84" s="25" t="s">
        <v>180</v>
      </c>
      <c r="D84" s="28">
        <f>D87+(D80-D87)*0.5</f>
        <v>150</v>
      </c>
      <c r="E84" s="26" t="s">
        <v>15</v>
      </c>
      <c r="F84" s="28">
        <v>0.0</v>
      </c>
      <c r="G84" s="28">
        <f t="shared" si="5"/>
        <v>0</v>
      </c>
    </row>
    <row r="85">
      <c r="A85" s="57" t="s">
        <v>189</v>
      </c>
      <c r="B85" s="48" t="s">
        <v>190</v>
      </c>
      <c r="C85" s="25" t="s">
        <v>180</v>
      </c>
      <c r="D85" s="28">
        <f>D87+(D80-D87)*0.2</f>
        <v>90</v>
      </c>
      <c r="E85" s="26" t="s">
        <v>15</v>
      </c>
      <c r="F85" s="28">
        <v>0.0</v>
      </c>
      <c r="G85" s="28">
        <f t="shared" si="5"/>
        <v>0</v>
      </c>
    </row>
    <row r="86">
      <c r="A86" s="57" t="s">
        <v>191</v>
      </c>
      <c r="B86" s="48" t="s">
        <v>192</v>
      </c>
      <c r="C86" s="25" t="s">
        <v>180</v>
      </c>
      <c r="D86" s="28">
        <f>D87+(D80-D87)*0.1</f>
        <v>70</v>
      </c>
      <c r="E86" s="26" t="s">
        <v>15</v>
      </c>
      <c r="F86" s="28">
        <v>0.0</v>
      </c>
      <c r="G86" s="28">
        <f t="shared" si="5"/>
        <v>0</v>
      </c>
    </row>
    <row r="87">
      <c r="A87" s="57" t="s">
        <v>193</v>
      </c>
      <c r="B87" s="48" t="s">
        <v>194</v>
      </c>
      <c r="C87" s="25" t="s">
        <v>180</v>
      </c>
      <c r="D87" s="28">
        <v>50.0</v>
      </c>
      <c r="E87" s="58" t="s">
        <v>15</v>
      </c>
      <c r="F87" s="28">
        <v>0.0</v>
      </c>
      <c r="G87" s="28">
        <f t="shared" si="5"/>
        <v>0</v>
      </c>
    </row>
    <row r="88">
      <c r="A88" s="57" t="s">
        <v>195</v>
      </c>
      <c r="B88" s="48" t="s">
        <v>196</v>
      </c>
      <c r="C88" s="25" t="s">
        <v>197</v>
      </c>
      <c r="D88" s="32">
        <v>50.0</v>
      </c>
      <c r="E88" s="26" t="s">
        <v>15</v>
      </c>
      <c r="F88" s="28">
        <v>0.0</v>
      </c>
      <c r="G88" s="28">
        <f t="shared" si="5"/>
        <v>0</v>
      </c>
    </row>
    <row r="89">
      <c r="A89" s="57" t="s">
        <v>198</v>
      </c>
      <c r="B89" s="48" t="s">
        <v>199</v>
      </c>
      <c r="C89" s="25" t="s">
        <v>197</v>
      </c>
      <c r="D89" s="32">
        <v>40.0</v>
      </c>
      <c r="E89" s="26" t="s">
        <v>15</v>
      </c>
      <c r="F89" s="28">
        <v>0.0</v>
      </c>
      <c r="G89" s="28">
        <f t="shared" si="5"/>
        <v>0</v>
      </c>
    </row>
    <row r="90">
      <c r="A90" s="57" t="s">
        <v>200</v>
      </c>
      <c r="B90" s="48" t="s">
        <v>201</v>
      </c>
      <c r="C90" s="25" t="s">
        <v>197</v>
      </c>
      <c r="D90" s="32">
        <v>35.0</v>
      </c>
      <c r="E90" s="26" t="s">
        <v>15</v>
      </c>
      <c r="F90" s="28">
        <v>0.0</v>
      </c>
      <c r="G90" s="28">
        <f t="shared" si="5"/>
        <v>0</v>
      </c>
    </row>
    <row r="91">
      <c r="A91" s="57" t="s">
        <v>202</v>
      </c>
      <c r="B91" s="48" t="s">
        <v>203</v>
      </c>
      <c r="C91" s="25" t="s">
        <v>197</v>
      </c>
      <c r="D91" s="32">
        <v>30.0</v>
      </c>
      <c r="E91" s="26" t="s">
        <v>15</v>
      </c>
      <c r="F91" s="28">
        <v>0.0</v>
      </c>
      <c r="G91" s="28">
        <f t="shared" si="5"/>
        <v>0</v>
      </c>
    </row>
    <row r="92">
      <c r="A92" s="57" t="s">
        <v>204</v>
      </c>
      <c r="B92" s="48" t="s">
        <v>205</v>
      </c>
      <c r="C92" s="25" t="s">
        <v>197</v>
      </c>
      <c r="D92" s="32">
        <v>25.0</v>
      </c>
      <c r="E92" s="26" t="s">
        <v>15</v>
      </c>
      <c r="F92" s="28">
        <v>0.0</v>
      </c>
      <c r="G92" s="28">
        <f t="shared" si="5"/>
        <v>0</v>
      </c>
    </row>
    <row r="93">
      <c r="A93" s="57" t="s">
        <v>206</v>
      </c>
      <c r="B93" s="48" t="s">
        <v>207</v>
      </c>
      <c r="C93" s="25" t="s">
        <v>197</v>
      </c>
      <c r="D93" s="32">
        <v>20.0</v>
      </c>
      <c r="E93" s="26" t="s">
        <v>15</v>
      </c>
      <c r="F93" s="28">
        <v>0.0</v>
      </c>
      <c r="G93" s="28">
        <f t="shared" si="5"/>
        <v>0</v>
      </c>
    </row>
    <row r="94">
      <c r="A94" s="57" t="s">
        <v>208</v>
      </c>
      <c r="B94" s="48" t="s">
        <v>209</v>
      </c>
      <c r="C94" s="25" t="s">
        <v>197</v>
      </c>
      <c r="D94" s="32">
        <v>15.0</v>
      </c>
      <c r="E94" s="26" t="s">
        <v>15</v>
      </c>
      <c r="F94" s="28">
        <v>0.0</v>
      </c>
      <c r="G94" s="28">
        <f t="shared" si="5"/>
        <v>0</v>
      </c>
    </row>
    <row r="95">
      <c r="A95" s="57" t="s">
        <v>210</v>
      </c>
      <c r="B95" s="48" t="s">
        <v>211</v>
      </c>
      <c r="C95" s="25" t="s">
        <v>197</v>
      </c>
      <c r="D95" s="32">
        <v>10.0</v>
      </c>
      <c r="E95" s="26" t="s">
        <v>15</v>
      </c>
      <c r="F95" s="28">
        <v>0.0</v>
      </c>
      <c r="G95" s="28">
        <f t="shared" si="5"/>
        <v>0</v>
      </c>
    </row>
    <row r="96">
      <c r="A96" s="57" t="s">
        <v>212</v>
      </c>
      <c r="B96" s="48" t="s">
        <v>213</v>
      </c>
      <c r="C96" s="25" t="s">
        <v>180</v>
      </c>
      <c r="D96" s="28">
        <v>300.0</v>
      </c>
      <c r="E96" s="26" t="s">
        <v>15</v>
      </c>
      <c r="F96" s="28">
        <v>0.0</v>
      </c>
      <c r="G96" s="28">
        <f t="shared" si="5"/>
        <v>0</v>
      </c>
    </row>
    <row r="97">
      <c r="A97" s="57" t="s">
        <v>214</v>
      </c>
      <c r="B97" s="48" t="s">
        <v>215</v>
      </c>
      <c r="C97" s="25" t="s">
        <v>180</v>
      </c>
      <c r="D97" s="28">
        <v>270.0</v>
      </c>
      <c r="E97" s="26" t="s">
        <v>15</v>
      </c>
      <c r="F97" s="28">
        <v>0.0</v>
      </c>
      <c r="G97" s="28">
        <f t="shared" si="5"/>
        <v>0</v>
      </c>
    </row>
    <row r="98">
      <c r="A98" s="57" t="s">
        <v>216</v>
      </c>
      <c r="B98" s="48" t="s">
        <v>217</v>
      </c>
      <c r="C98" s="25" t="s">
        <v>180</v>
      </c>
      <c r="D98" s="28">
        <v>240.0</v>
      </c>
      <c r="E98" s="26" t="s">
        <v>15</v>
      </c>
      <c r="F98" s="28">
        <v>0.0</v>
      </c>
      <c r="G98" s="28">
        <f t="shared" si="5"/>
        <v>0</v>
      </c>
    </row>
    <row r="99">
      <c r="A99" s="57" t="s">
        <v>218</v>
      </c>
      <c r="B99" s="48" t="s">
        <v>219</v>
      </c>
      <c r="C99" s="25" t="s">
        <v>180</v>
      </c>
      <c r="D99" s="28">
        <v>210.0</v>
      </c>
      <c r="E99" s="26" t="s">
        <v>15</v>
      </c>
      <c r="F99" s="28">
        <v>0.0</v>
      </c>
      <c r="G99" s="28">
        <f t="shared" si="5"/>
        <v>0</v>
      </c>
    </row>
    <row r="100">
      <c r="A100" s="57" t="s">
        <v>220</v>
      </c>
      <c r="B100" s="48" t="s">
        <v>221</v>
      </c>
      <c r="C100" s="25" t="s">
        <v>180</v>
      </c>
      <c r="D100" s="28">
        <v>160.0</v>
      </c>
      <c r="E100" s="26" t="s">
        <v>15</v>
      </c>
      <c r="F100" s="28">
        <v>0.0</v>
      </c>
      <c r="G100" s="28">
        <f t="shared" si="5"/>
        <v>0</v>
      </c>
    </row>
    <row r="101">
      <c r="A101" s="57" t="s">
        <v>222</v>
      </c>
      <c r="B101" s="48" t="s">
        <v>223</v>
      </c>
      <c r="C101" s="25" t="s">
        <v>180</v>
      </c>
      <c r="D101" s="28">
        <v>110.0</v>
      </c>
      <c r="E101" s="26" t="s">
        <v>15</v>
      </c>
      <c r="F101" s="28">
        <v>0.0</v>
      </c>
      <c r="G101" s="28">
        <f t="shared" si="5"/>
        <v>0</v>
      </c>
    </row>
    <row r="102">
      <c r="A102" s="57" t="s">
        <v>224</v>
      </c>
      <c r="B102" s="48" t="s">
        <v>225</v>
      </c>
      <c r="C102" s="25" t="s">
        <v>180</v>
      </c>
      <c r="D102" s="28">
        <v>85.0</v>
      </c>
      <c r="E102" s="26" t="s">
        <v>15</v>
      </c>
      <c r="F102" s="28">
        <v>0.0</v>
      </c>
      <c r="G102" s="28">
        <f t="shared" si="5"/>
        <v>0</v>
      </c>
    </row>
    <row r="103">
      <c r="A103" s="57" t="s">
        <v>226</v>
      </c>
      <c r="B103" s="48" t="s">
        <v>227</v>
      </c>
      <c r="C103" s="25" t="s">
        <v>180</v>
      </c>
      <c r="D103" s="28">
        <v>75.0</v>
      </c>
      <c r="E103" s="26" t="s">
        <v>15</v>
      </c>
      <c r="F103" s="28">
        <v>0.0</v>
      </c>
      <c r="G103" s="28">
        <f t="shared" si="5"/>
        <v>0</v>
      </c>
    </row>
    <row r="104">
      <c r="A104" s="57" t="s">
        <v>228</v>
      </c>
      <c r="B104" s="48" t="s">
        <v>229</v>
      </c>
      <c r="C104" s="25" t="s">
        <v>180</v>
      </c>
      <c r="D104" s="47">
        <v>40.0</v>
      </c>
      <c r="E104" s="33" t="s">
        <v>15</v>
      </c>
      <c r="F104" s="28">
        <v>0.0</v>
      </c>
      <c r="G104" s="28">
        <f t="shared" si="5"/>
        <v>0</v>
      </c>
    </row>
    <row r="105">
      <c r="A105" s="57" t="s">
        <v>230</v>
      </c>
      <c r="B105" s="42" t="s">
        <v>231</v>
      </c>
      <c r="C105" s="25" t="s">
        <v>232</v>
      </c>
      <c r="D105" s="28">
        <v>240.0</v>
      </c>
      <c r="E105" s="26" t="s">
        <v>15</v>
      </c>
      <c r="F105" s="28">
        <v>0.0</v>
      </c>
      <c r="G105" s="28">
        <f t="shared" si="5"/>
        <v>0</v>
      </c>
    </row>
    <row r="106">
      <c r="A106" s="57" t="s">
        <v>233</v>
      </c>
      <c r="B106" s="42" t="s">
        <v>234</v>
      </c>
      <c r="C106" s="25" t="s">
        <v>232</v>
      </c>
      <c r="D106" s="28">
        <v>300.0</v>
      </c>
      <c r="E106" s="26" t="s">
        <v>15</v>
      </c>
      <c r="F106" s="28">
        <v>0.0</v>
      </c>
      <c r="G106" s="28">
        <f t="shared" si="5"/>
        <v>0</v>
      </c>
    </row>
    <row r="107">
      <c r="A107" s="57" t="s">
        <v>235</v>
      </c>
      <c r="B107" s="42" t="s">
        <v>236</v>
      </c>
      <c r="C107" s="25" t="s">
        <v>237</v>
      </c>
      <c r="D107" s="47">
        <v>150.0</v>
      </c>
      <c r="E107" s="26" t="s">
        <v>15</v>
      </c>
      <c r="F107" s="28">
        <v>0.0</v>
      </c>
      <c r="G107" s="28">
        <f t="shared" si="5"/>
        <v>0</v>
      </c>
    </row>
    <row r="108">
      <c r="A108" s="57" t="s">
        <v>238</v>
      </c>
      <c r="B108" s="42" t="s">
        <v>239</v>
      </c>
      <c r="C108" s="25" t="s">
        <v>240</v>
      </c>
      <c r="D108" s="28">
        <v>60.0</v>
      </c>
      <c r="E108" s="26" t="s">
        <v>15</v>
      </c>
      <c r="F108" s="28">
        <v>0.0</v>
      </c>
      <c r="G108" s="28">
        <f t="shared" si="5"/>
        <v>0</v>
      </c>
    </row>
    <row r="109">
      <c r="A109" s="57" t="s">
        <v>241</v>
      </c>
      <c r="B109" s="42" t="s">
        <v>242</v>
      </c>
      <c r="C109" s="25" t="s">
        <v>240</v>
      </c>
      <c r="D109" s="28">
        <v>100.0</v>
      </c>
      <c r="E109" s="26" t="s">
        <v>15</v>
      </c>
      <c r="F109" s="28">
        <v>0.0</v>
      </c>
      <c r="G109" s="28">
        <f t="shared" si="5"/>
        <v>0</v>
      </c>
    </row>
    <row r="110">
      <c r="A110" s="57" t="s">
        <v>243</v>
      </c>
      <c r="B110" s="42" t="s">
        <v>244</v>
      </c>
      <c r="C110" s="25" t="s">
        <v>245</v>
      </c>
      <c r="D110" s="28">
        <v>60.0</v>
      </c>
      <c r="E110" s="26" t="s">
        <v>15</v>
      </c>
      <c r="F110" s="28">
        <v>0.0</v>
      </c>
      <c r="G110" s="28">
        <f t="shared" si="5"/>
        <v>0</v>
      </c>
    </row>
    <row r="111">
      <c r="A111" s="57" t="s">
        <v>246</v>
      </c>
      <c r="B111" s="42" t="s">
        <v>247</v>
      </c>
      <c r="C111" s="25" t="s">
        <v>248</v>
      </c>
      <c r="D111" s="28">
        <v>30.0</v>
      </c>
      <c r="E111" s="26" t="s">
        <v>15</v>
      </c>
      <c r="F111" s="28">
        <v>0.0</v>
      </c>
      <c r="G111" s="28">
        <f t="shared" si="5"/>
        <v>0</v>
      </c>
    </row>
    <row r="112">
      <c r="A112" s="57" t="s">
        <v>249</v>
      </c>
      <c r="B112" s="42" t="s">
        <v>250</v>
      </c>
      <c r="C112" s="25" t="s">
        <v>248</v>
      </c>
      <c r="D112" s="28">
        <v>30.0</v>
      </c>
      <c r="E112" s="26" t="s">
        <v>15</v>
      </c>
      <c r="F112" s="28">
        <v>0.0</v>
      </c>
      <c r="G112" s="28">
        <f t="shared" si="5"/>
        <v>0</v>
      </c>
    </row>
    <row r="113">
      <c r="A113" s="57" t="s">
        <v>251</v>
      </c>
      <c r="B113" s="42" t="s">
        <v>252</v>
      </c>
      <c r="C113" s="25" t="s">
        <v>248</v>
      </c>
      <c r="D113" s="28">
        <v>50.0</v>
      </c>
      <c r="E113" s="26" t="s">
        <v>15</v>
      </c>
      <c r="F113" s="28">
        <v>0.0</v>
      </c>
      <c r="G113" s="28">
        <f t="shared" si="5"/>
        <v>0</v>
      </c>
    </row>
    <row r="114">
      <c r="A114" s="57" t="s">
        <v>253</v>
      </c>
      <c r="B114" s="48" t="s">
        <v>254</v>
      </c>
      <c r="C114" s="32" t="s">
        <v>255</v>
      </c>
      <c r="D114" s="28">
        <v>15.0</v>
      </c>
      <c r="E114" s="26" t="s">
        <v>15</v>
      </c>
      <c r="F114" s="28">
        <v>0.0</v>
      </c>
      <c r="G114" s="28">
        <f t="shared" si="5"/>
        <v>0</v>
      </c>
    </row>
    <row r="115">
      <c r="A115" s="57" t="s">
        <v>256</v>
      </c>
      <c r="B115" s="48" t="s">
        <v>257</v>
      </c>
      <c r="C115" s="32" t="s">
        <v>258</v>
      </c>
      <c r="D115" s="28">
        <v>30.0</v>
      </c>
      <c r="E115" s="26" t="s">
        <v>15</v>
      </c>
      <c r="F115" s="28">
        <v>0.0</v>
      </c>
      <c r="G115" s="28">
        <f t="shared" si="5"/>
        <v>0</v>
      </c>
    </row>
    <row r="116">
      <c r="A116" s="57" t="s">
        <v>259</v>
      </c>
      <c r="B116" s="42" t="s">
        <v>260</v>
      </c>
      <c r="C116" s="32" t="s">
        <v>261</v>
      </c>
      <c r="D116" s="28">
        <v>10.0</v>
      </c>
      <c r="E116" s="26" t="s">
        <v>15</v>
      </c>
      <c r="F116" s="28">
        <v>0.0</v>
      </c>
      <c r="G116" s="28">
        <f t="shared" si="5"/>
        <v>0</v>
      </c>
    </row>
    <row r="117">
      <c r="A117" s="57" t="s">
        <v>262</v>
      </c>
      <c r="B117" s="42" t="s">
        <v>263</v>
      </c>
      <c r="C117" s="25" t="s">
        <v>264</v>
      </c>
      <c r="D117" s="28">
        <v>60.0</v>
      </c>
      <c r="E117" s="26" t="s">
        <v>15</v>
      </c>
      <c r="F117" s="28">
        <v>0.0</v>
      </c>
      <c r="G117" s="28">
        <f t="shared" si="5"/>
        <v>0</v>
      </c>
    </row>
    <row r="118">
      <c r="A118" s="57" t="s">
        <v>265</v>
      </c>
      <c r="B118" s="42" t="s">
        <v>266</v>
      </c>
      <c r="C118" s="25" t="s">
        <v>267</v>
      </c>
      <c r="D118" s="28">
        <v>240.0</v>
      </c>
      <c r="E118" s="26" t="s">
        <v>15</v>
      </c>
      <c r="F118" s="28">
        <v>0.0</v>
      </c>
      <c r="G118" s="28">
        <f t="shared" si="5"/>
        <v>0</v>
      </c>
    </row>
    <row r="119">
      <c r="A119" s="57" t="s">
        <v>268</v>
      </c>
      <c r="B119" s="42" t="s">
        <v>269</v>
      </c>
      <c r="C119" s="25" t="s">
        <v>267</v>
      </c>
      <c r="D119" s="28">
        <v>60.0</v>
      </c>
      <c r="E119" s="26" t="s">
        <v>15</v>
      </c>
      <c r="F119" s="28">
        <v>0.0</v>
      </c>
      <c r="G119" s="28">
        <f t="shared" si="5"/>
        <v>0</v>
      </c>
    </row>
    <row r="120">
      <c r="A120" s="57" t="s">
        <v>270</v>
      </c>
      <c r="B120" s="42" t="s">
        <v>271</v>
      </c>
      <c r="C120" s="25" t="s">
        <v>272</v>
      </c>
      <c r="D120" s="28">
        <v>60.0</v>
      </c>
      <c r="E120" s="26" t="s">
        <v>15</v>
      </c>
      <c r="F120" s="28">
        <v>0.0</v>
      </c>
      <c r="G120" s="28">
        <f t="shared" si="5"/>
        <v>0</v>
      </c>
    </row>
    <row r="121">
      <c r="A121" s="57" t="s">
        <v>273</v>
      </c>
      <c r="B121" s="42" t="s">
        <v>274</v>
      </c>
      <c r="C121" s="25" t="s">
        <v>272</v>
      </c>
      <c r="D121" s="28">
        <v>90.0</v>
      </c>
      <c r="E121" s="26" t="s">
        <v>15</v>
      </c>
      <c r="F121" s="28">
        <v>0.0</v>
      </c>
      <c r="G121" s="28">
        <f t="shared" si="5"/>
        <v>0</v>
      </c>
    </row>
    <row r="122">
      <c r="A122" s="57" t="s">
        <v>275</v>
      </c>
      <c r="B122" s="42" t="s">
        <v>276</v>
      </c>
      <c r="C122" s="25" t="s">
        <v>267</v>
      </c>
      <c r="D122" s="28">
        <v>60.0</v>
      </c>
      <c r="E122" s="26" t="s">
        <v>15</v>
      </c>
      <c r="F122" s="28">
        <v>0.0</v>
      </c>
      <c r="G122" s="28">
        <f t="shared" si="5"/>
        <v>0</v>
      </c>
    </row>
    <row r="123">
      <c r="A123" s="57" t="s">
        <v>277</v>
      </c>
      <c r="B123" s="42" t="s">
        <v>278</v>
      </c>
      <c r="C123" s="25" t="s">
        <v>267</v>
      </c>
      <c r="D123" s="28">
        <v>60.0</v>
      </c>
      <c r="E123" s="26" t="s">
        <v>15</v>
      </c>
      <c r="F123" s="28">
        <v>0.0</v>
      </c>
      <c r="G123" s="28">
        <f t="shared" si="5"/>
        <v>0</v>
      </c>
    </row>
    <row r="124">
      <c r="A124" s="57" t="s">
        <v>279</v>
      </c>
      <c r="B124" s="48" t="s">
        <v>280</v>
      </c>
      <c r="C124" s="32" t="s">
        <v>281</v>
      </c>
      <c r="D124" s="47">
        <v>20.0</v>
      </c>
      <c r="E124" s="33" t="s">
        <v>15</v>
      </c>
      <c r="F124" s="28">
        <v>0.0</v>
      </c>
      <c r="G124" s="28">
        <f t="shared" si="5"/>
        <v>0</v>
      </c>
    </row>
    <row r="125">
      <c r="A125" s="57" t="s">
        <v>282</v>
      </c>
      <c r="B125" s="48" t="s">
        <v>283</v>
      </c>
      <c r="C125" s="25" t="s">
        <v>261</v>
      </c>
      <c r="D125" s="47">
        <v>20.0</v>
      </c>
      <c r="E125" s="33" t="s">
        <v>15</v>
      </c>
      <c r="F125" s="28">
        <v>0.0</v>
      </c>
      <c r="G125" s="28">
        <f t="shared" si="5"/>
        <v>0</v>
      </c>
    </row>
    <row r="126">
      <c r="A126" s="57" t="s">
        <v>284</v>
      </c>
      <c r="B126" s="48" t="s">
        <v>285</v>
      </c>
      <c r="C126" s="25" t="s">
        <v>261</v>
      </c>
      <c r="D126" s="47">
        <v>40.0</v>
      </c>
      <c r="E126" s="33" t="s">
        <v>15</v>
      </c>
      <c r="F126" s="28">
        <v>0.0</v>
      </c>
      <c r="G126" s="28">
        <f t="shared" si="5"/>
        <v>0</v>
      </c>
    </row>
    <row r="127">
      <c r="A127" s="57" t="s">
        <v>286</v>
      </c>
      <c r="B127" s="48" t="s">
        <v>287</v>
      </c>
      <c r="C127" s="25" t="s">
        <v>261</v>
      </c>
      <c r="D127" s="47">
        <v>20.0</v>
      </c>
      <c r="E127" s="33" t="s">
        <v>15</v>
      </c>
      <c r="F127" s="28">
        <v>0.0</v>
      </c>
      <c r="G127" s="28">
        <f t="shared" si="5"/>
        <v>0</v>
      </c>
    </row>
    <row r="128">
      <c r="A128" s="57" t="s">
        <v>288</v>
      </c>
      <c r="B128" s="48" t="s">
        <v>289</v>
      </c>
      <c r="C128" s="25" t="s">
        <v>261</v>
      </c>
      <c r="D128" s="28">
        <v>10.0</v>
      </c>
      <c r="E128" s="26" t="s">
        <v>15</v>
      </c>
      <c r="F128" s="28">
        <v>0.0</v>
      </c>
      <c r="G128" s="28">
        <f t="shared" si="5"/>
        <v>0</v>
      </c>
    </row>
    <row r="129">
      <c r="A129" s="57" t="s">
        <v>290</v>
      </c>
      <c r="B129" s="48" t="s">
        <v>291</v>
      </c>
      <c r="C129" s="25" t="s">
        <v>292</v>
      </c>
      <c r="D129" s="47">
        <v>30.0</v>
      </c>
      <c r="E129" s="26" t="s">
        <v>15</v>
      </c>
      <c r="F129" s="28">
        <v>0.0</v>
      </c>
      <c r="G129" s="28">
        <f t="shared" si="5"/>
        <v>0</v>
      </c>
    </row>
    <row r="130">
      <c r="A130" s="57" t="s">
        <v>293</v>
      </c>
      <c r="B130" s="48" t="s">
        <v>294</v>
      </c>
      <c r="C130" s="25" t="s">
        <v>261</v>
      </c>
      <c r="D130" s="28">
        <v>90.0</v>
      </c>
      <c r="E130" s="26" t="s">
        <v>15</v>
      </c>
      <c r="F130" s="28">
        <v>0.0</v>
      </c>
      <c r="G130" s="28">
        <f t="shared" si="5"/>
        <v>0</v>
      </c>
    </row>
    <row r="131">
      <c r="A131" s="57" t="s">
        <v>295</v>
      </c>
      <c r="B131" s="48" t="s">
        <v>296</v>
      </c>
      <c r="C131" s="25" t="s">
        <v>261</v>
      </c>
      <c r="D131" s="28">
        <v>60.0</v>
      </c>
      <c r="E131" s="26" t="s">
        <v>15</v>
      </c>
      <c r="F131" s="28">
        <v>0.0</v>
      </c>
      <c r="G131" s="28">
        <f t="shared" si="5"/>
        <v>0</v>
      </c>
    </row>
    <row r="132">
      <c r="A132" s="57" t="s">
        <v>297</v>
      </c>
      <c r="B132" s="48" t="s">
        <v>298</v>
      </c>
      <c r="C132" s="25" t="s">
        <v>261</v>
      </c>
      <c r="D132" s="28">
        <v>60.0</v>
      </c>
      <c r="E132" s="26" t="s">
        <v>15</v>
      </c>
      <c r="F132" s="28">
        <v>0.0</v>
      </c>
      <c r="G132" s="28">
        <f t="shared" si="5"/>
        <v>0</v>
      </c>
    </row>
    <row r="133">
      <c r="A133" s="57" t="s">
        <v>299</v>
      </c>
      <c r="B133" s="48" t="s">
        <v>300</v>
      </c>
      <c r="C133" s="25" t="s">
        <v>261</v>
      </c>
      <c r="D133" s="28">
        <v>75.0</v>
      </c>
      <c r="E133" s="26" t="s">
        <v>15</v>
      </c>
      <c r="F133" s="28">
        <v>0.0</v>
      </c>
      <c r="G133" s="28">
        <f t="shared" si="5"/>
        <v>0</v>
      </c>
    </row>
    <row r="134">
      <c r="A134" s="57" t="s">
        <v>301</v>
      </c>
      <c r="B134" s="48" t="s">
        <v>302</v>
      </c>
      <c r="C134" s="25" t="s">
        <v>261</v>
      </c>
      <c r="D134" s="28">
        <v>60.0</v>
      </c>
      <c r="E134" s="26" t="s">
        <v>15</v>
      </c>
      <c r="F134" s="28">
        <v>0.0</v>
      </c>
      <c r="G134" s="28">
        <f t="shared" si="5"/>
        <v>0</v>
      </c>
    </row>
    <row r="135">
      <c r="A135" s="57" t="s">
        <v>303</v>
      </c>
      <c r="B135" s="48" t="s">
        <v>304</v>
      </c>
      <c r="C135" s="25" t="s">
        <v>261</v>
      </c>
      <c r="D135" s="28">
        <v>45.0</v>
      </c>
      <c r="E135" s="26" t="s">
        <v>15</v>
      </c>
      <c r="F135" s="28">
        <v>0.0</v>
      </c>
      <c r="G135" s="28">
        <f t="shared" si="5"/>
        <v>0</v>
      </c>
    </row>
    <row r="136">
      <c r="A136" s="57" t="s">
        <v>305</v>
      </c>
      <c r="B136" s="42" t="s">
        <v>306</v>
      </c>
      <c r="C136" s="25" t="s">
        <v>261</v>
      </c>
      <c r="D136" s="28">
        <v>60.0</v>
      </c>
      <c r="E136" s="26" t="s">
        <v>15</v>
      </c>
      <c r="F136" s="28">
        <v>0.0</v>
      </c>
      <c r="G136" s="28">
        <f t="shared" si="5"/>
        <v>0</v>
      </c>
    </row>
    <row r="137">
      <c r="A137" s="57" t="s">
        <v>307</v>
      </c>
      <c r="B137" s="42" t="s">
        <v>308</v>
      </c>
      <c r="C137" s="25" t="s">
        <v>267</v>
      </c>
      <c r="D137" s="47">
        <v>150.0</v>
      </c>
      <c r="E137" s="26" t="s">
        <v>15</v>
      </c>
      <c r="F137" s="28">
        <v>0.0</v>
      </c>
      <c r="G137" s="28">
        <f t="shared" si="5"/>
        <v>0</v>
      </c>
    </row>
    <row r="138">
      <c r="A138" s="57" t="s">
        <v>309</v>
      </c>
      <c r="B138" s="42" t="s">
        <v>310</v>
      </c>
      <c r="C138" s="25" t="s">
        <v>267</v>
      </c>
      <c r="D138" s="47">
        <v>100.0</v>
      </c>
      <c r="E138" s="26" t="s">
        <v>15</v>
      </c>
      <c r="F138" s="28">
        <v>0.0</v>
      </c>
      <c r="G138" s="28">
        <f t="shared" si="5"/>
        <v>0</v>
      </c>
    </row>
    <row r="139">
      <c r="A139" s="57" t="s">
        <v>311</v>
      </c>
      <c r="B139" s="42" t="s">
        <v>312</v>
      </c>
      <c r="C139" s="25" t="s">
        <v>267</v>
      </c>
      <c r="D139" s="47">
        <v>50.0</v>
      </c>
      <c r="E139" s="26" t="s">
        <v>15</v>
      </c>
      <c r="F139" s="28">
        <v>0.0</v>
      </c>
      <c r="G139" s="28">
        <f t="shared" si="5"/>
        <v>0</v>
      </c>
    </row>
    <row r="140">
      <c r="A140" s="57" t="s">
        <v>313</v>
      </c>
      <c r="B140" s="42" t="s">
        <v>314</v>
      </c>
      <c r="C140" s="25" t="s">
        <v>267</v>
      </c>
      <c r="D140" s="47">
        <v>25.0</v>
      </c>
      <c r="E140" s="26" t="s">
        <v>15</v>
      </c>
      <c r="F140" s="28">
        <v>0.0</v>
      </c>
      <c r="G140" s="28">
        <f t="shared" si="5"/>
        <v>0</v>
      </c>
    </row>
    <row r="141">
      <c r="A141" s="53" t="s">
        <v>315</v>
      </c>
      <c r="B141" s="59"/>
      <c r="C141" s="59"/>
      <c r="D141" s="60"/>
      <c r="E141" s="39">
        <v>700.0</v>
      </c>
      <c r="F141" s="61"/>
      <c r="G141" s="22">
        <f>MIN(E141,SUM(G142:G168))</f>
        <v>0</v>
      </c>
    </row>
    <row r="142">
      <c r="A142" s="56" t="s">
        <v>316</v>
      </c>
      <c r="B142" s="41" t="s">
        <v>317</v>
      </c>
      <c r="C142" s="28" t="s">
        <v>24</v>
      </c>
      <c r="D142" s="28">
        <v>40.0</v>
      </c>
      <c r="E142" s="26" t="s">
        <v>15</v>
      </c>
      <c r="F142" s="28">
        <v>0.0</v>
      </c>
      <c r="G142" s="28">
        <f t="shared" ref="G142:G168" si="6">IF(ISNUMBER(E142),MIN(E142,D142*F142),D142*F142)</f>
        <v>0</v>
      </c>
    </row>
    <row r="143">
      <c r="A143" s="57" t="s">
        <v>318</v>
      </c>
      <c r="B143" s="42" t="s">
        <v>319</v>
      </c>
      <c r="C143" s="28" t="s">
        <v>24</v>
      </c>
      <c r="D143" s="28">
        <v>25.0</v>
      </c>
      <c r="E143" s="26" t="s">
        <v>15</v>
      </c>
      <c r="F143" s="28">
        <v>0.0</v>
      </c>
      <c r="G143" s="28">
        <f t="shared" si="6"/>
        <v>0</v>
      </c>
    </row>
    <row r="144">
      <c r="A144" s="57" t="s">
        <v>320</v>
      </c>
      <c r="B144" s="42" t="s">
        <v>321</v>
      </c>
      <c r="C144" s="28" t="s">
        <v>24</v>
      </c>
      <c r="D144" s="28">
        <v>25.0</v>
      </c>
      <c r="E144" s="26" t="s">
        <v>15</v>
      </c>
      <c r="F144" s="28">
        <v>0.0</v>
      </c>
      <c r="G144" s="28">
        <f t="shared" si="6"/>
        <v>0</v>
      </c>
    </row>
    <row r="145">
      <c r="A145" s="57" t="s">
        <v>322</v>
      </c>
      <c r="B145" s="42" t="s">
        <v>323</v>
      </c>
      <c r="C145" s="28" t="s">
        <v>24</v>
      </c>
      <c r="D145" s="28">
        <v>20.0</v>
      </c>
      <c r="E145" s="26" t="s">
        <v>15</v>
      </c>
      <c r="F145" s="28">
        <v>0.0</v>
      </c>
      <c r="G145" s="28">
        <f t="shared" si="6"/>
        <v>0</v>
      </c>
    </row>
    <row r="146">
      <c r="A146" s="57" t="s">
        <v>324</v>
      </c>
      <c r="B146" s="42" t="s">
        <v>325</v>
      </c>
      <c r="C146" s="28" t="s">
        <v>24</v>
      </c>
      <c r="D146" s="28">
        <v>20.0</v>
      </c>
      <c r="E146" s="26" t="s">
        <v>15</v>
      </c>
      <c r="F146" s="28">
        <v>0.0</v>
      </c>
      <c r="G146" s="28">
        <f t="shared" si="6"/>
        <v>0</v>
      </c>
    </row>
    <row r="147">
      <c r="A147" s="57" t="s">
        <v>326</v>
      </c>
      <c r="B147" s="42" t="s">
        <v>327</v>
      </c>
      <c r="C147" s="28" t="s">
        <v>24</v>
      </c>
      <c r="D147" s="28">
        <v>20.0</v>
      </c>
      <c r="E147" s="26" t="s">
        <v>15</v>
      </c>
      <c r="F147" s="28">
        <v>0.0</v>
      </c>
      <c r="G147" s="28">
        <f t="shared" si="6"/>
        <v>0</v>
      </c>
    </row>
    <row r="148">
      <c r="A148" s="57" t="s">
        <v>328</v>
      </c>
      <c r="B148" s="42" t="s">
        <v>329</v>
      </c>
      <c r="C148" s="28" t="s">
        <v>24</v>
      </c>
      <c r="D148" s="28">
        <v>10.0</v>
      </c>
      <c r="E148" s="26" t="s">
        <v>15</v>
      </c>
      <c r="F148" s="28">
        <v>0.0</v>
      </c>
      <c r="G148" s="28">
        <f t="shared" si="6"/>
        <v>0</v>
      </c>
    </row>
    <row r="149">
      <c r="A149" s="57" t="s">
        <v>330</v>
      </c>
      <c r="B149" s="42" t="s">
        <v>331</v>
      </c>
      <c r="C149" s="28" t="s">
        <v>24</v>
      </c>
      <c r="D149" s="28">
        <v>10.0</v>
      </c>
      <c r="E149" s="26" t="s">
        <v>15</v>
      </c>
      <c r="F149" s="28">
        <v>0.0</v>
      </c>
      <c r="G149" s="28">
        <f t="shared" si="6"/>
        <v>0</v>
      </c>
    </row>
    <row r="150">
      <c r="A150" s="57" t="s">
        <v>332</v>
      </c>
      <c r="B150" s="42" t="s">
        <v>333</v>
      </c>
      <c r="C150" s="28" t="s">
        <v>24</v>
      </c>
      <c r="D150" s="28">
        <v>20.0</v>
      </c>
      <c r="E150" s="26" t="s">
        <v>15</v>
      </c>
      <c r="F150" s="28">
        <v>0.0</v>
      </c>
      <c r="G150" s="28">
        <f t="shared" si="6"/>
        <v>0</v>
      </c>
    </row>
    <row r="151">
      <c r="A151" s="57" t="s">
        <v>334</v>
      </c>
      <c r="B151" s="42" t="s">
        <v>335</v>
      </c>
      <c r="C151" s="28" t="s">
        <v>24</v>
      </c>
      <c r="D151" s="28">
        <v>20.0</v>
      </c>
      <c r="E151" s="26" t="s">
        <v>15</v>
      </c>
      <c r="F151" s="28">
        <v>0.0</v>
      </c>
      <c r="G151" s="28">
        <f t="shared" si="6"/>
        <v>0</v>
      </c>
    </row>
    <row r="152">
      <c r="A152" s="57" t="s">
        <v>336</v>
      </c>
      <c r="B152" s="42" t="s">
        <v>337</v>
      </c>
      <c r="C152" s="28" t="s">
        <v>24</v>
      </c>
      <c r="D152" s="28">
        <v>20.0</v>
      </c>
      <c r="E152" s="26" t="s">
        <v>15</v>
      </c>
      <c r="F152" s="28">
        <v>0.0</v>
      </c>
      <c r="G152" s="28">
        <f t="shared" si="6"/>
        <v>0</v>
      </c>
    </row>
    <row r="153">
      <c r="A153" s="57" t="s">
        <v>338</v>
      </c>
      <c r="B153" s="48" t="s">
        <v>339</v>
      </c>
      <c r="C153" s="28" t="s">
        <v>24</v>
      </c>
      <c r="D153" s="47">
        <v>20.0</v>
      </c>
      <c r="E153" s="26" t="s">
        <v>15</v>
      </c>
      <c r="F153" s="28">
        <v>0.0</v>
      </c>
      <c r="G153" s="28">
        <f t="shared" si="6"/>
        <v>0</v>
      </c>
    </row>
    <row r="154">
      <c r="A154" s="57" t="s">
        <v>340</v>
      </c>
      <c r="B154" s="48" t="s">
        <v>341</v>
      </c>
      <c r="C154" s="28" t="s">
        <v>24</v>
      </c>
      <c r="D154" s="47">
        <v>15.0</v>
      </c>
      <c r="E154" s="26" t="s">
        <v>15</v>
      </c>
      <c r="F154" s="28">
        <v>0.0</v>
      </c>
      <c r="G154" s="28">
        <f t="shared" si="6"/>
        <v>0</v>
      </c>
    </row>
    <row r="155">
      <c r="A155" s="57" t="s">
        <v>342</v>
      </c>
      <c r="B155" s="48" t="s">
        <v>343</v>
      </c>
      <c r="C155" s="28" t="s">
        <v>24</v>
      </c>
      <c r="D155" s="47">
        <v>15.0</v>
      </c>
      <c r="E155" s="26" t="s">
        <v>15</v>
      </c>
      <c r="F155" s="28">
        <v>0.0</v>
      </c>
      <c r="G155" s="28">
        <f t="shared" si="6"/>
        <v>0</v>
      </c>
    </row>
    <row r="156">
      <c r="A156" s="57" t="s">
        <v>344</v>
      </c>
      <c r="B156" s="48" t="s">
        <v>345</v>
      </c>
      <c r="C156" s="28" t="s">
        <v>24</v>
      </c>
      <c r="D156" s="47">
        <v>10.0</v>
      </c>
      <c r="E156" s="26" t="s">
        <v>15</v>
      </c>
      <c r="F156" s="28">
        <v>0.0</v>
      </c>
      <c r="G156" s="28">
        <f t="shared" si="6"/>
        <v>0</v>
      </c>
    </row>
    <row r="157">
      <c r="A157" s="57" t="s">
        <v>346</v>
      </c>
      <c r="B157" s="48" t="s">
        <v>347</v>
      </c>
      <c r="C157" s="28" t="s">
        <v>24</v>
      </c>
      <c r="D157" s="28">
        <v>10.0</v>
      </c>
      <c r="E157" s="28">
        <v>240.0</v>
      </c>
      <c r="F157" s="47">
        <v>0.0</v>
      </c>
      <c r="G157" s="28">
        <f t="shared" si="6"/>
        <v>0</v>
      </c>
    </row>
    <row r="158">
      <c r="A158" s="57" t="s">
        <v>348</v>
      </c>
      <c r="B158" s="48" t="s">
        <v>349</v>
      </c>
      <c r="C158" s="28" t="s">
        <v>24</v>
      </c>
      <c r="D158" s="28">
        <v>5.0</v>
      </c>
      <c r="E158" s="28">
        <v>180.0</v>
      </c>
      <c r="F158" s="43">
        <v>0.0</v>
      </c>
      <c r="G158" s="28">
        <f t="shared" si="6"/>
        <v>0</v>
      </c>
    </row>
    <row r="159">
      <c r="A159" s="57" t="s">
        <v>350</v>
      </c>
      <c r="B159" s="42" t="s">
        <v>351</v>
      </c>
      <c r="C159" s="28" t="s">
        <v>86</v>
      </c>
      <c r="D159" s="28">
        <v>20.0</v>
      </c>
      <c r="E159" s="28">
        <v>240.0</v>
      </c>
      <c r="F159" s="43">
        <v>0.0</v>
      </c>
      <c r="G159" s="28">
        <f t="shared" si="6"/>
        <v>0</v>
      </c>
    </row>
    <row r="160">
      <c r="A160" s="57" t="s">
        <v>352</v>
      </c>
      <c r="B160" s="42" t="s">
        <v>353</v>
      </c>
      <c r="C160" s="28" t="s">
        <v>86</v>
      </c>
      <c r="D160" s="28">
        <v>10.0</v>
      </c>
      <c r="E160" s="28">
        <v>120.0</v>
      </c>
      <c r="F160" s="28">
        <v>0.0</v>
      </c>
      <c r="G160" s="28">
        <f t="shared" si="6"/>
        <v>0</v>
      </c>
    </row>
    <row r="161">
      <c r="A161" s="57" t="s">
        <v>354</v>
      </c>
      <c r="B161" s="42" t="s">
        <v>355</v>
      </c>
      <c r="C161" s="28" t="s">
        <v>24</v>
      </c>
      <c r="D161" s="28">
        <v>10.0</v>
      </c>
      <c r="E161" s="28" t="s">
        <v>15</v>
      </c>
      <c r="F161" s="28">
        <v>0.0</v>
      </c>
      <c r="G161" s="28">
        <f t="shared" si="6"/>
        <v>0</v>
      </c>
    </row>
    <row r="162">
      <c r="A162" s="57" t="s">
        <v>356</v>
      </c>
      <c r="B162" s="48" t="s">
        <v>357</v>
      </c>
      <c r="C162" s="47" t="s">
        <v>358</v>
      </c>
      <c r="D162" s="47">
        <v>10.0</v>
      </c>
      <c r="E162" s="28" t="s">
        <v>15</v>
      </c>
      <c r="F162" s="28">
        <v>0.0</v>
      </c>
      <c r="G162" s="28">
        <f t="shared" si="6"/>
        <v>0</v>
      </c>
    </row>
    <row r="163">
      <c r="A163" s="57" t="s">
        <v>359</v>
      </c>
      <c r="B163" s="48" t="s">
        <v>360</v>
      </c>
      <c r="C163" s="28" t="s">
        <v>24</v>
      </c>
      <c r="D163" s="28">
        <v>6.0</v>
      </c>
      <c r="E163" s="26" t="s">
        <v>15</v>
      </c>
      <c r="F163" s="28">
        <v>0.0</v>
      </c>
      <c r="G163" s="28">
        <f t="shared" si="6"/>
        <v>0</v>
      </c>
    </row>
    <row r="164">
      <c r="A164" s="57" t="s">
        <v>361</v>
      </c>
      <c r="B164" s="42" t="s">
        <v>362</v>
      </c>
      <c r="C164" s="28" t="s">
        <v>24</v>
      </c>
      <c r="D164" s="28">
        <v>2.0</v>
      </c>
      <c r="E164" s="26" t="s">
        <v>15</v>
      </c>
      <c r="F164" s="28">
        <v>0.0</v>
      </c>
      <c r="G164" s="28">
        <f t="shared" si="6"/>
        <v>0</v>
      </c>
    </row>
    <row r="165">
      <c r="A165" s="57" t="s">
        <v>363</v>
      </c>
      <c r="B165" s="48" t="s">
        <v>364</v>
      </c>
      <c r="C165" s="28" t="s">
        <v>24</v>
      </c>
      <c r="D165" s="28">
        <v>2.0</v>
      </c>
      <c r="E165" s="26" t="s">
        <v>15</v>
      </c>
      <c r="F165" s="25">
        <v>0.0</v>
      </c>
      <c r="G165" s="28">
        <f t="shared" si="6"/>
        <v>0</v>
      </c>
    </row>
    <row r="166">
      <c r="A166" s="57" t="s">
        <v>365</v>
      </c>
      <c r="B166" s="42" t="s">
        <v>366</v>
      </c>
      <c r="C166" s="28" t="s">
        <v>24</v>
      </c>
      <c r="D166" s="28">
        <v>3.0</v>
      </c>
      <c r="E166" s="26" t="s">
        <v>15</v>
      </c>
      <c r="F166" s="28">
        <v>0.0</v>
      </c>
      <c r="G166" s="28">
        <f t="shared" si="6"/>
        <v>0</v>
      </c>
    </row>
    <row r="167">
      <c r="A167" s="57" t="s">
        <v>367</v>
      </c>
      <c r="B167" s="42" t="s">
        <v>368</v>
      </c>
      <c r="C167" s="28" t="s">
        <v>24</v>
      </c>
      <c r="D167" s="28">
        <v>2.0</v>
      </c>
      <c r="E167" s="26" t="s">
        <v>15</v>
      </c>
      <c r="F167" s="28">
        <v>0.0</v>
      </c>
      <c r="G167" s="28">
        <f t="shared" si="6"/>
        <v>0</v>
      </c>
    </row>
    <row r="168">
      <c r="A168" s="57" t="s">
        <v>369</v>
      </c>
      <c r="B168" s="48" t="s">
        <v>370</v>
      </c>
      <c r="C168" s="28" t="s">
        <v>24</v>
      </c>
      <c r="D168" s="28">
        <v>2.0</v>
      </c>
      <c r="E168" s="26" t="s">
        <v>15</v>
      </c>
      <c r="F168" s="28">
        <v>0.0</v>
      </c>
      <c r="G168" s="28">
        <f t="shared" si="6"/>
        <v>0</v>
      </c>
    </row>
    <row r="169">
      <c r="A169" s="62" t="s">
        <v>371</v>
      </c>
      <c r="B169" s="2"/>
      <c r="C169" s="2"/>
      <c r="D169" s="2"/>
      <c r="E169" s="2"/>
      <c r="F169" s="2"/>
      <c r="G169" s="3"/>
    </row>
  </sheetData>
  <mergeCells count="11">
    <mergeCell ref="A5:E5"/>
    <mergeCell ref="F5:G5"/>
    <mergeCell ref="A6:B6"/>
    <mergeCell ref="A169:G169"/>
    <mergeCell ref="A1:E1"/>
    <mergeCell ref="F1:G1"/>
    <mergeCell ref="A2:G2"/>
    <mergeCell ref="A3:E3"/>
    <mergeCell ref="F3:G3"/>
    <mergeCell ref="A4:E4"/>
    <mergeCell ref="F4:G4"/>
  </mergeCells>
  <hyperlinks>
    <hyperlink r:id="rId2" ref="A169"/>
  </hyperlinks>
  <printOptions/>
  <pageMargins bottom="0.75" footer="0.0" header="0.0" left="0.7" right="0.7" top="0.75"/>
  <pageSetup orientation="landscape"/>
  <drawing r:id="rId3"/>
  <legacyDrawing r:id="rId4"/>
</worksheet>
</file>